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9020" windowHeight="9690" activeTab="1"/>
  </bookViews>
  <sheets>
    <sheet name="Mitoitus _taustaa" sheetId="1" r:id="rId1"/>
    <sheet name="Mitoitus " sheetId="2" r:id="rId2"/>
    <sheet name="Ilmastonmuutoslisä" sheetId="3" r:id="rId3"/>
  </sheets>
  <definedNames/>
  <calcPr fullCalcOnLoad="1"/>
</workbook>
</file>

<file path=xl/sharedStrings.xml><?xml version="1.0" encoding="utf-8"?>
<sst xmlns="http://schemas.openxmlformats.org/spreadsheetml/2006/main" count="131" uniqueCount="42">
  <si>
    <t>Alueen tyyppi</t>
  </si>
  <si>
    <t>Valumakerroin</t>
  </si>
  <si>
    <t>nurmipiha</t>
  </si>
  <si>
    <t>katto</t>
  </si>
  <si>
    <t>saa tulvia</t>
  </si>
  <si>
    <t>normaali käsittely</t>
  </si>
  <si>
    <t>Normaali tilanne</t>
  </si>
  <si>
    <t>Rankka sade</t>
  </si>
  <si>
    <t>Tulva</t>
  </si>
  <si>
    <t>Mitoitussade</t>
  </si>
  <si>
    <t>yhteensä</t>
  </si>
  <si>
    <r>
      <t>Pinta-ala, m</t>
    </r>
    <r>
      <rPr>
        <vertAlign val="superscript"/>
        <sz val="8"/>
        <rFont val="Arial"/>
        <family val="2"/>
      </rPr>
      <t>2</t>
    </r>
  </si>
  <si>
    <r>
      <t>Pinta-ala, m</t>
    </r>
    <r>
      <rPr>
        <vertAlign val="superscript"/>
        <sz val="8"/>
        <rFont val="Arial"/>
        <family val="2"/>
      </rPr>
      <t>8</t>
    </r>
  </si>
  <si>
    <t xml:space="preserve"> [l/s*ha]</t>
  </si>
  <si>
    <t>Sade</t>
  </si>
  <si>
    <t>Sateen kesto</t>
  </si>
  <si>
    <t xml:space="preserve"> [min]</t>
  </si>
  <si>
    <t>Pintavalunta</t>
  </si>
  <si>
    <t xml:space="preserve"> [l/s]</t>
  </si>
  <si>
    <r>
      <t>[m</t>
    </r>
    <r>
      <rPr>
        <vertAlign val="superscript"/>
        <sz val="10"/>
        <rFont val="Arial"/>
        <family val="2"/>
      </rPr>
      <t>3</t>
    </r>
    <r>
      <rPr>
        <sz val="10"/>
        <rFont val="Arial"/>
        <family val="2"/>
      </rPr>
      <t>]</t>
    </r>
  </si>
  <si>
    <t>viivytetään tontilla</t>
  </si>
  <si>
    <t xml:space="preserve">luonnollisesti poistuu </t>
  </si>
  <si>
    <t>Pintavalunta tontille</t>
  </si>
  <si>
    <t>sorapinta</t>
  </si>
  <si>
    <t>kalliomaasto</t>
  </si>
  <si>
    <t>asfalttipiha</t>
  </si>
  <si>
    <t xml:space="preserve"> metsä, niitty</t>
  </si>
  <si>
    <t>Mitoitussade (kerran 2 vuodessa)</t>
  </si>
  <si>
    <t>Tulva (kerran 50 vuodessa)</t>
  </si>
  <si>
    <t>Kerava</t>
  </si>
  <si>
    <t>Porvoo</t>
  </si>
  <si>
    <t>Helsinki</t>
  </si>
  <si>
    <t>Espoo</t>
  </si>
  <si>
    <t xml:space="preserve">Lahti </t>
  </si>
  <si>
    <t>Turku</t>
  </si>
  <si>
    <t>HSY</t>
  </si>
  <si>
    <t>Rankkasade (kerran 10 vuodessa)</t>
  </si>
  <si>
    <t>Valuntakertoimet</t>
  </si>
  <si>
    <t>Mitoitussateet</t>
  </si>
  <si>
    <t xml:space="preserve">rankkasateiden voimistuminen </t>
  </si>
  <si>
    <t>%</t>
  </si>
  <si>
    <t>Ilmastonmuutoksen huomioiminen</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</si>
</sst>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 numFmtId="165" formatCode="0.0000"/>
    <numFmt numFmtId="166" formatCode="0.000"/>
    <numFmt numFmtId="167" formatCode="0.0"/>
    <numFmt numFmtId="168" formatCode="_-* #,##0.0\ _€_-;\-* #,##0.0\ _€_-;_-* &quot;-&quot;??\ _€_-;_-@_-"/>
    <numFmt numFmtId="169" formatCode="_-* #,##0\ _€_-;\-* #,##0\ _€_-;_-* &quot;-&quot;??\ _€_-;_-@_-"/>
    <numFmt numFmtId="170" formatCode="0%"/>
    <numFmt numFmtId="171" formatCode="0.00%"/>
    <numFmt numFmtId="172" formatCode="&quot;Kyllä&quot;;&quot;Kyllä&quot;;&quot;Ei&quot;"/>
    <numFmt numFmtId="173" formatCode="&quot;Tosi&quot;;&quot;Tosi&quot;;&quot;Epätosi&quot;"/>
    <numFmt numFmtId="174" formatCode="&quot;Käytössä&quot;;&quot;Käytössä&quot;;&quot;Ei käytössä&quot;"/>
    <numFmt numFmtId="175" formatCode="[$€-2]\ #\ ##,000_);[Red]\([$€-2]\ #\ ##,000\)"/>
  </numFmts>
  <fonts count="67">
    <font>
      <sz val="10"/>
      <name val="Arial"/>
      <family val="0"/>
    </font>
    <font>
      <b/>
      <sz val="8"/>
      <name val="Arial"/>
      <family val="2"/>
    </font>
    <font>
      <sz val="8"/>
      <name val="Arial"/>
      <family val="2"/>
    </font>
    <font>
      <sz val="8"/>
      <name val="Verdana"/>
      <family val="2"/>
    </font>
    <font>
      <b/>
      <sz val="10"/>
      <name val="Arial"/>
      <family val="2"/>
    </font>
    <font>
      <sz val="11"/>
      <name val="Arial"/>
      <family val="2"/>
    </font>
    <font>
      <vertAlign val="superscript"/>
      <sz val="8"/>
      <name val="Arial"/>
      <family val="2"/>
    </font>
    <font>
      <vertAlign val="superscript"/>
      <sz val="10"/>
      <name val="Arial"/>
      <family val="2"/>
    </font>
    <font>
      <b/>
      <sz val="12"/>
      <name val="Arial"/>
      <family val="2"/>
    </font>
    <font>
      <sz val="10"/>
      <color indexed="8"/>
      <name val="Calibri"/>
      <family val="0"/>
    </font>
    <font>
      <sz val="11"/>
      <color indexed="8"/>
      <name val="Calibri"/>
      <family val="0"/>
    </font>
    <font>
      <sz val="12"/>
      <color indexed="8"/>
      <name val="Calibri"/>
      <family val="0"/>
    </font>
    <font>
      <sz val="11"/>
      <color indexed="9"/>
      <name val="Calibri"/>
      <family val="2"/>
    </font>
    <font>
      <u val="single"/>
      <sz val="10"/>
      <color indexed="20"/>
      <name val="Arial"/>
      <family val="2"/>
    </font>
    <font>
      <sz val="11"/>
      <color indexed="20"/>
      <name val="Calibri"/>
      <family val="2"/>
    </font>
    <font>
      <u val="single"/>
      <sz val="10"/>
      <color indexed="12"/>
      <name val="Arial"/>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b/>
      <sz val="10"/>
      <color indexed="10"/>
      <name val="Arial"/>
      <family val="2"/>
    </font>
    <font>
      <sz val="10"/>
      <color indexed="10"/>
      <name val="Arial"/>
      <family val="2"/>
    </font>
    <font>
      <b/>
      <sz val="14"/>
      <color indexed="8"/>
      <name val="Calibri"/>
      <family val="0"/>
    </font>
    <font>
      <sz val="14"/>
      <color indexed="8"/>
      <name val="Calibri"/>
      <family val="0"/>
    </font>
    <font>
      <u val="single"/>
      <sz val="12"/>
      <color indexed="56"/>
      <name val="Calibri"/>
      <family val="0"/>
    </font>
    <font>
      <b/>
      <sz val="12"/>
      <color indexed="8"/>
      <name val="Calibri"/>
      <family val="0"/>
    </font>
    <font>
      <u val="single"/>
      <sz val="12"/>
      <color indexed="8"/>
      <name val="Calibri"/>
      <family val="0"/>
    </font>
    <font>
      <b/>
      <u val="single"/>
      <sz val="11"/>
      <color indexed="8"/>
      <name val="Calibri"/>
      <family val="0"/>
    </font>
    <font>
      <b/>
      <u val="single"/>
      <vertAlign val="superscript"/>
      <sz val="11"/>
      <color indexed="8"/>
      <name val="Calibri"/>
      <family val="0"/>
    </font>
    <font>
      <b/>
      <vertAlign val="superscript"/>
      <sz val="12"/>
      <color indexed="8"/>
      <name val="Calibri"/>
      <family val="0"/>
    </font>
    <font>
      <b/>
      <sz val="18"/>
      <color indexed="8"/>
      <name val="Calibri"/>
      <family val="0"/>
    </font>
    <font>
      <b/>
      <sz val="15"/>
      <color indexed="8"/>
      <name val="Calibri"/>
      <family val="0"/>
    </font>
    <font>
      <b/>
      <vertAlign val="superscript"/>
      <sz val="15"/>
      <color indexed="8"/>
      <name val="Calibri"/>
      <family val="0"/>
    </font>
    <font>
      <sz val="13"/>
      <color indexed="8"/>
      <name val="Calibri"/>
      <family val="0"/>
    </font>
    <font>
      <b/>
      <sz val="11"/>
      <color indexed="10"/>
      <name val="Calibri"/>
      <family val="0"/>
    </font>
    <font>
      <sz val="11"/>
      <name val="Calibri"/>
      <family val="0"/>
    </font>
    <font>
      <sz val="11"/>
      <color theme="1"/>
      <name val="Calibri"/>
      <family val="2"/>
    </font>
    <font>
      <sz val="11"/>
      <color theme="0"/>
      <name val="Calibri"/>
      <family val="2"/>
    </font>
    <font>
      <u val="single"/>
      <sz val="10"/>
      <color theme="11"/>
      <name val="Arial"/>
      <family val="2"/>
    </font>
    <font>
      <sz val="11"/>
      <color rgb="FF9C0006"/>
      <name val="Calibri"/>
      <family val="2"/>
    </font>
    <font>
      <u val="single"/>
      <sz val="10"/>
      <color theme="10"/>
      <name val="Arial"/>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sz val="10"/>
      <color rgb="FFFF0000"/>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6" tint="0.5999600291252136"/>
        <bgColor indexed="64"/>
      </patternFill>
    </fill>
    <fill>
      <patternFill patternType="solid">
        <fgColor rgb="FFFFFF99"/>
        <bgColor indexed="64"/>
      </patternFill>
    </fill>
    <fill>
      <patternFill patternType="solid">
        <fgColor theme="0"/>
        <bgColor indexed="64"/>
      </patternFill>
    </fill>
  </fills>
  <borders count="3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color theme="0" tint="-0.4999699890613556"/>
      </left>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color theme="0" tint="-0.4999699890613556"/>
      </right>
      <top style="thin">
        <color theme="0" tint="-0.4999699890613556"/>
      </top>
      <bottom>
        <color indexed="63"/>
      </bottom>
    </border>
    <border>
      <left style="thin">
        <color theme="0" tint="-0.4999699890613556"/>
      </left>
      <right>
        <color indexed="63"/>
      </right>
      <top>
        <color indexed="63"/>
      </top>
      <bottom>
        <color indexed="63"/>
      </bottom>
    </border>
    <border>
      <left>
        <color indexed="63"/>
      </left>
      <right style="thin">
        <color theme="0" tint="-0.4999699890613556"/>
      </right>
      <top>
        <color indexed="63"/>
      </top>
      <bottom>
        <color indexed="63"/>
      </bottom>
    </border>
    <border>
      <left style="thin">
        <color theme="0" tint="-0.4999699890613556"/>
      </left>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color theme="0" tint="-0.4999699890613556"/>
      </right>
      <top>
        <color indexed="63"/>
      </top>
      <bottom style="thin">
        <color theme="0" tint="-0.499969989061355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0" fillId="26" borderId="1" applyNumberFormat="0" applyFont="0" applyAlignment="0" applyProtection="0"/>
    <xf numFmtId="0" fontId="49" fillId="27" borderId="0" applyNumberFormat="0" applyBorder="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29" borderId="2" applyNumberFormat="0" applyAlignment="0" applyProtection="0"/>
    <xf numFmtId="0" fontId="53" fillId="0" borderId="3" applyNumberFormat="0" applyFill="0" applyAlignment="0" applyProtection="0"/>
    <xf numFmtId="0" fontId="54" fillId="30" borderId="0" applyNumberFormat="0" applyBorder="0" applyAlignment="0" applyProtection="0"/>
    <xf numFmtId="0" fontId="55" fillId="0" borderId="0" applyNumberForma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61" fillId="31" borderId="2" applyNumberFormat="0" applyAlignment="0" applyProtection="0"/>
    <xf numFmtId="0" fontId="62" fillId="32" borderId="8" applyNumberFormat="0" applyAlignment="0" applyProtection="0"/>
    <xf numFmtId="0" fontId="63"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cellStyleXfs>
  <cellXfs count="121">
    <xf numFmtId="0" fontId="0" fillId="0" borderId="0" xfId="0" applyAlignment="1">
      <alignment/>
    </xf>
    <xf numFmtId="0" fontId="2" fillId="0" borderId="0" xfId="0" applyFont="1" applyAlignment="1">
      <alignment/>
    </xf>
    <xf numFmtId="0" fontId="0" fillId="0" borderId="10" xfId="0" applyBorder="1" applyAlignment="1">
      <alignment/>
    </xf>
    <xf numFmtId="0" fontId="2" fillId="0" borderId="10" xfId="0" applyFont="1" applyBorder="1" applyAlignment="1">
      <alignment horizontal="center"/>
    </xf>
    <xf numFmtId="0" fontId="0" fillId="0" borderId="0" xfId="0" applyBorder="1" applyAlignment="1">
      <alignment/>
    </xf>
    <xf numFmtId="0" fontId="0" fillId="0" borderId="0" xfId="0" applyBorder="1" applyAlignment="1">
      <alignment horizontal="center"/>
    </xf>
    <xf numFmtId="0" fontId="2" fillId="0" borderId="0" xfId="0" applyFont="1" applyBorder="1" applyAlignment="1">
      <alignment/>
    </xf>
    <xf numFmtId="0" fontId="2" fillId="0" borderId="0" xfId="0" applyFont="1" applyBorder="1" applyAlignment="1">
      <alignment horizontal="center"/>
    </xf>
    <xf numFmtId="0" fontId="4" fillId="10" borderId="11" xfId="0" applyFont="1" applyFill="1" applyBorder="1" applyAlignment="1">
      <alignment horizontal="center"/>
    </xf>
    <xf numFmtId="0" fontId="0" fillId="0" borderId="11" xfId="0" applyFont="1" applyBorder="1" applyAlignment="1">
      <alignment horizontal="center"/>
    </xf>
    <xf numFmtId="0" fontId="0" fillId="0" borderId="11" xfId="0" applyBorder="1" applyAlignment="1">
      <alignment horizontal="center"/>
    </xf>
    <xf numFmtId="0" fontId="0" fillId="0" borderId="0" xfId="0" applyFill="1" applyBorder="1" applyAlignment="1">
      <alignment/>
    </xf>
    <xf numFmtId="0" fontId="2" fillId="0" borderId="0" xfId="0" applyFont="1" applyFill="1" applyBorder="1" applyAlignment="1">
      <alignment/>
    </xf>
    <xf numFmtId="16" fontId="2" fillId="0" borderId="0" xfId="0" applyNumberFormat="1" applyFont="1" applyFill="1" applyBorder="1" applyAlignment="1">
      <alignment/>
    </xf>
    <xf numFmtId="0" fontId="2" fillId="0" borderId="12" xfId="0" applyFont="1" applyBorder="1" applyAlignment="1">
      <alignment horizontal="center"/>
    </xf>
    <xf numFmtId="0" fontId="4" fillId="33" borderId="11" xfId="0" applyFont="1" applyFill="1" applyBorder="1" applyAlignment="1">
      <alignment horizontal="center"/>
    </xf>
    <xf numFmtId="1" fontId="0" fillId="0" borderId="11" xfId="0" applyNumberFormat="1" applyBorder="1" applyAlignment="1">
      <alignment horizontal="center"/>
    </xf>
    <xf numFmtId="0" fontId="0" fillId="0" borderId="11" xfId="0" applyFont="1" applyBorder="1" applyAlignment="1">
      <alignment/>
    </xf>
    <xf numFmtId="1" fontId="4" fillId="34" borderId="11" xfId="0" applyNumberFormat="1" applyFont="1" applyFill="1" applyBorder="1" applyAlignment="1">
      <alignment horizontal="center"/>
    </xf>
    <xf numFmtId="0" fontId="2" fillId="0" borderId="11" xfId="0" applyFont="1" applyBorder="1" applyAlignment="1">
      <alignment/>
    </xf>
    <xf numFmtId="0" fontId="0" fillId="0" borderId="13" xfId="0" applyBorder="1" applyAlignment="1">
      <alignment horizontal="center"/>
    </xf>
    <xf numFmtId="166" fontId="2" fillId="0" borderId="0" xfId="0" applyNumberFormat="1" applyFont="1" applyFill="1"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4" fillId="0" borderId="0" xfId="0" applyFont="1" applyBorder="1" applyAlignment="1">
      <alignment horizontal="center"/>
    </xf>
    <xf numFmtId="0" fontId="0" fillId="0" borderId="19" xfId="0" applyBorder="1" applyAlignment="1">
      <alignment/>
    </xf>
    <xf numFmtId="2" fontId="0" fillId="0" borderId="13" xfId="0" applyNumberFormat="1" applyFill="1" applyBorder="1" applyAlignment="1">
      <alignment/>
    </xf>
    <xf numFmtId="166" fontId="0" fillId="0" borderId="13" xfId="0" applyNumberFormat="1" applyFont="1" applyFill="1" applyBorder="1" applyAlignment="1">
      <alignment horizontal="center"/>
    </xf>
    <xf numFmtId="0" fontId="2" fillId="0" borderId="17" xfId="0" applyFont="1" applyBorder="1" applyAlignment="1">
      <alignment horizontal="center"/>
    </xf>
    <xf numFmtId="0" fontId="0" fillId="0" borderId="17" xfId="0" applyBorder="1" applyAlignment="1">
      <alignment horizontal="center"/>
    </xf>
    <xf numFmtId="2" fontId="2" fillId="0" borderId="0" xfId="0" applyNumberFormat="1" applyFont="1" applyBorder="1" applyAlignment="1">
      <alignment/>
    </xf>
    <xf numFmtId="0" fontId="2" fillId="0" borderId="17" xfId="0" applyFont="1" applyFill="1" applyBorder="1" applyAlignment="1">
      <alignment/>
    </xf>
    <xf numFmtId="2" fontId="2" fillId="0" borderId="10" xfId="0" applyNumberFormat="1" applyFont="1" applyBorder="1" applyAlignment="1">
      <alignment/>
    </xf>
    <xf numFmtId="0" fontId="0" fillId="0" borderId="20" xfId="0" applyBorder="1" applyAlignment="1">
      <alignment/>
    </xf>
    <xf numFmtId="0" fontId="4" fillId="0" borderId="0" xfId="0" applyFont="1" applyBorder="1" applyAlignment="1">
      <alignment horizontal="center" wrapText="1"/>
    </xf>
    <xf numFmtId="0" fontId="2" fillId="0" borderId="0" xfId="0" applyFont="1" applyBorder="1" applyAlignment="1">
      <alignment/>
    </xf>
    <xf numFmtId="0" fontId="0" fillId="6" borderId="0" xfId="0" applyFill="1" applyAlignment="1">
      <alignment/>
    </xf>
    <xf numFmtId="0" fontId="0" fillId="6" borderId="0" xfId="0" applyFill="1" applyBorder="1" applyAlignment="1">
      <alignment/>
    </xf>
    <xf numFmtId="166" fontId="0" fillId="6" borderId="0" xfId="0" applyNumberFormat="1" applyFont="1" applyFill="1" applyBorder="1" applyAlignment="1">
      <alignment horizontal="center"/>
    </xf>
    <xf numFmtId="0" fontId="0" fillId="6" borderId="0" xfId="0" applyFill="1" applyBorder="1" applyAlignment="1">
      <alignment horizontal="center"/>
    </xf>
    <xf numFmtId="0" fontId="2" fillId="6" borderId="0" xfId="0" applyFont="1" applyFill="1" applyBorder="1" applyAlignment="1">
      <alignment horizontal="center"/>
    </xf>
    <xf numFmtId="0" fontId="2" fillId="6" borderId="0" xfId="0" applyFont="1" applyFill="1" applyBorder="1" applyAlignment="1">
      <alignment/>
    </xf>
    <xf numFmtId="2" fontId="0" fillId="6" borderId="0" xfId="0" applyNumberFormat="1" applyFill="1" applyBorder="1" applyAlignment="1">
      <alignment/>
    </xf>
    <xf numFmtId="0" fontId="2" fillId="6" borderId="0" xfId="0" applyFont="1" applyFill="1" applyAlignment="1">
      <alignment/>
    </xf>
    <xf numFmtId="2" fontId="0" fillId="6" borderId="0" xfId="0" applyNumberFormat="1" applyFill="1" applyAlignment="1">
      <alignment/>
    </xf>
    <xf numFmtId="166" fontId="0" fillId="6" borderId="0" xfId="0" applyNumberFormat="1" applyFill="1" applyAlignment="1">
      <alignment/>
    </xf>
    <xf numFmtId="0" fontId="4" fillId="6" borderId="0" xfId="0" applyFont="1" applyFill="1" applyAlignment="1">
      <alignment/>
    </xf>
    <xf numFmtId="167" fontId="4" fillId="6" borderId="0" xfId="0" applyNumberFormat="1" applyFont="1" applyFill="1" applyAlignment="1">
      <alignment/>
    </xf>
    <xf numFmtId="9" fontId="2" fillId="6" borderId="0" xfId="54" applyFont="1" applyFill="1" applyBorder="1" applyAlignment="1">
      <alignment/>
    </xf>
    <xf numFmtId="0" fontId="1" fillId="6" borderId="0" xfId="0" applyFont="1" applyFill="1" applyBorder="1" applyAlignment="1">
      <alignment/>
    </xf>
    <xf numFmtId="0" fontId="0" fillId="6" borderId="0" xfId="0" applyFill="1" applyBorder="1" applyAlignment="1">
      <alignment/>
    </xf>
    <xf numFmtId="0" fontId="2" fillId="6" borderId="0" xfId="0" applyFont="1" applyFill="1" applyBorder="1" applyAlignment="1">
      <alignment/>
    </xf>
    <xf numFmtId="0" fontId="2" fillId="6" borderId="0" xfId="0" applyFont="1" applyFill="1" applyBorder="1" applyAlignment="1">
      <alignment horizontal="left"/>
    </xf>
    <xf numFmtId="0" fontId="3" fillId="6" borderId="0" xfId="0" applyFont="1" applyFill="1" applyBorder="1" applyAlignment="1">
      <alignment horizontal="center" vertical="top" wrapText="1"/>
    </xf>
    <xf numFmtId="0" fontId="0" fillId="6" borderId="0" xfId="0" applyFill="1" applyAlignment="1">
      <alignment horizontal="center"/>
    </xf>
    <xf numFmtId="0" fontId="4" fillId="6" borderId="0" xfId="0" applyFont="1" applyFill="1" applyBorder="1" applyAlignment="1">
      <alignment horizontal="center"/>
    </xf>
    <xf numFmtId="2" fontId="2" fillId="6" borderId="0" xfId="0" applyNumberFormat="1" applyFont="1" applyFill="1" applyBorder="1" applyAlignment="1">
      <alignment/>
    </xf>
    <xf numFmtId="0" fontId="2" fillId="6" borderId="0" xfId="0" applyFont="1" applyFill="1" applyAlignment="1">
      <alignment horizontal="center"/>
    </xf>
    <xf numFmtId="2" fontId="2" fillId="6" borderId="0" xfId="0" applyNumberFormat="1" applyFont="1" applyFill="1" applyAlignment="1">
      <alignment/>
    </xf>
    <xf numFmtId="0" fontId="2" fillId="6" borderId="0" xfId="0" applyFont="1" applyFill="1" applyAlignment="1">
      <alignment/>
    </xf>
    <xf numFmtId="4" fontId="2" fillId="6" borderId="0" xfId="0" applyNumberFormat="1" applyFont="1" applyFill="1" applyBorder="1" applyAlignment="1">
      <alignment/>
    </xf>
    <xf numFmtId="2" fontId="2" fillId="6" borderId="0" xfId="0" applyNumberFormat="1" applyFont="1" applyFill="1" applyAlignment="1">
      <alignment/>
    </xf>
    <xf numFmtId="0" fontId="0" fillId="6" borderId="0" xfId="0" applyFont="1" applyFill="1" applyAlignment="1">
      <alignment/>
    </xf>
    <xf numFmtId="0" fontId="5" fillId="6" borderId="0" xfId="0" applyFont="1" applyFill="1" applyBorder="1" applyAlignment="1">
      <alignment horizontal="left"/>
    </xf>
    <xf numFmtId="0" fontId="0" fillId="6" borderId="0" xfId="0" applyFont="1" applyFill="1" applyBorder="1" applyAlignment="1">
      <alignment horizontal="center"/>
    </xf>
    <xf numFmtId="169" fontId="0" fillId="6" borderId="0" xfId="52" applyNumberFormat="1" applyFont="1" applyFill="1" applyBorder="1" applyAlignment="1">
      <alignment horizontal="center"/>
    </xf>
    <xf numFmtId="0" fontId="5" fillId="6" borderId="0" xfId="0" applyFont="1" applyFill="1" applyBorder="1" applyAlignment="1">
      <alignment/>
    </xf>
    <xf numFmtId="4" fontId="0" fillId="6" borderId="0" xfId="0" applyNumberFormat="1" applyFill="1" applyAlignment="1">
      <alignment/>
    </xf>
    <xf numFmtId="0" fontId="0" fillId="6" borderId="0" xfId="0" applyFill="1" applyBorder="1" applyAlignment="1">
      <alignment horizontal="left"/>
    </xf>
    <xf numFmtId="4" fontId="2" fillId="6" borderId="0" xfId="0" applyNumberFormat="1" applyFont="1" applyFill="1" applyBorder="1" applyAlignment="1">
      <alignment/>
    </xf>
    <xf numFmtId="0" fontId="8" fillId="0" borderId="0" xfId="0" applyFont="1" applyBorder="1" applyAlignment="1">
      <alignment/>
    </xf>
    <xf numFmtId="167" fontId="0" fillId="6" borderId="0" xfId="0" applyNumberFormat="1" applyFont="1" applyFill="1" applyAlignment="1">
      <alignment/>
    </xf>
    <xf numFmtId="0" fontId="0" fillId="0" borderId="11" xfId="0" applyFont="1" applyBorder="1" applyAlignment="1">
      <alignment horizontal="left" wrapText="1"/>
    </xf>
    <xf numFmtId="0" fontId="4" fillId="0" borderId="11" xfId="0" applyFont="1" applyBorder="1" applyAlignment="1">
      <alignment/>
    </xf>
    <xf numFmtId="2" fontId="4" fillId="0" borderId="11" xfId="0" applyNumberFormat="1" applyFont="1" applyBorder="1" applyAlignment="1">
      <alignment/>
    </xf>
    <xf numFmtId="0" fontId="0" fillId="35" borderId="0" xfId="0" applyFill="1" applyBorder="1" applyAlignment="1">
      <alignment/>
    </xf>
    <xf numFmtId="0" fontId="0" fillId="35" borderId="15" xfId="0" applyFill="1" applyBorder="1" applyAlignment="1">
      <alignment/>
    </xf>
    <xf numFmtId="0" fontId="0" fillId="35" borderId="16" xfId="0" applyFill="1" applyBorder="1" applyAlignment="1">
      <alignment/>
    </xf>
    <xf numFmtId="0" fontId="0" fillId="35" borderId="18" xfId="0" applyFill="1" applyBorder="1" applyAlignment="1">
      <alignment/>
    </xf>
    <xf numFmtId="0" fontId="0" fillId="35" borderId="10" xfId="0" applyFill="1" applyBorder="1" applyAlignment="1">
      <alignment/>
    </xf>
    <xf numFmtId="0" fontId="0" fillId="35" borderId="20" xfId="0" applyFill="1" applyBorder="1" applyAlignment="1">
      <alignment/>
    </xf>
    <xf numFmtId="0" fontId="0" fillId="0" borderId="12" xfId="0" applyFont="1" applyBorder="1" applyAlignment="1">
      <alignment horizontal="center"/>
    </xf>
    <xf numFmtId="0" fontId="0" fillId="0" borderId="21" xfId="0" applyBorder="1" applyAlignment="1">
      <alignment horizontal="center"/>
    </xf>
    <xf numFmtId="0" fontId="4" fillId="0" borderId="22" xfId="0" applyFont="1" applyBorder="1" applyAlignment="1">
      <alignment horizontal="center"/>
    </xf>
    <xf numFmtId="0" fontId="4" fillId="0" borderId="18" xfId="0" applyFont="1" applyBorder="1" applyAlignment="1">
      <alignment horizontal="center" wrapText="1"/>
    </xf>
    <xf numFmtId="0" fontId="0" fillId="0" borderId="13" xfId="0" applyFont="1" applyFill="1" applyBorder="1" applyAlignment="1">
      <alignment horizontal="center"/>
    </xf>
    <xf numFmtId="1" fontId="4" fillId="0" borderId="13" xfId="0" applyNumberFormat="1" applyFont="1" applyFill="1" applyBorder="1" applyAlignment="1">
      <alignment horizontal="center"/>
    </xf>
    <xf numFmtId="0" fontId="0" fillId="0" borderId="22" xfId="0" applyFont="1" applyBorder="1" applyAlignment="1">
      <alignment/>
    </xf>
    <xf numFmtId="0" fontId="0" fillId="0" borderId="0" xfId="0" applyFont="1" applyBorder="1" applyAlignment="1">
      <alignment/>
    </xf>
    <xf numFmtId="0" fontId="0" fillId="0" borderId="0" xfId="0" applyFont="1" applyFill="1" applyBorder="1" applyAlignment="1">
      <alignment/>
    </xf>
    <xf numFmtId="1" fontId="65" fillId="0" borderId="11" xfId="0" applyNumberFormat="1" applyFont="1" applyBorder="1" applyAlignment="1">
      <alignment horizontal="center"/>
    </xf>
    <xf numFmtId="1" fontId="65" fillId="34" borderId="11" xfId="0" applyNumberFormat="1" applyFont="1" applyFill="1" applyBorder="1" applyAlignment="1">
      <alignment horizontal="center"/>
    </xf>
    <xf numFmtId="0" fontId="0" fillId="0" borderId="22" xfId="0" applyFont="1" applyBorder="1" applyAlignment="1">
      <alignment/>
    </xf>
    <xf numFmtId="0" fontId="0" fillId="6" borderId="0" xfId="0" applyFont="1" applyFill="1" applyBorder="1" applyAlignment="1">
      <alignment/>
    </xf>
    <xf numFmtId="0" fontId="4" fillId="6" borderId="0" xfId="0" applyFont="1" applyFill="1" applyBorder="1" applyAlignment="1">
      <alignment horizontal="center" wrapText="1"/>
    </xf>
    <xf numFmtId="0" fontId="0" fillId="2" borderId="0" xfId="0" applyFill="1" applyAlignment="1">
      <alignment/>
    </xf>
    <xf numFmtId="0" fontId="66" fillId="6" borderId="0" xfId="0" applyFont="1" applyFill="1" applyAlignment="1">
      <alignment/>
    </xf>
    <xf numFmtId="0" fontId="0" fillId="6" borderId="0" xfId="0" applyFont="1" applyFill="1" applyBorder="1" applyAlignment="1">
      <alignment/>
    </xf>
    <xf numFmtId="1" fontId="0" fillId="6" borderId="0" xfId="0" applyNumberFormat="1" applyFill="1" applyBorder="1" applyAlignment="1">
      <alignment horizontal="center"/>
    </xf>
    <xf numFmtId="0" fontId="0" fillId="0" borderId="11" xfId="0" applyFont="1" applyFill="1" applyBorder="1" applyAlignment="1">
      <alignment horizontal="center"/>
    </xf>
    <xf numFmtId="0" fontId="0" fillId="10" borderId="11" xfId="0" applyFill="1" applyBorder="1" applyAlignment="1">
      <alignment horizontal="center"/>
    </xf>
    <xf numFmtId="1" fontId="0" fillId="10" borderId="11" xfId="0" applyNumberFormat="1" applyFill="1" applyBorder="1" applyAlignment="1">
      <alignment horizontal="center"/>
    </xf>
    <xf numFmtId="0" fontId="4" fillId="0" borderId="11" xfId="0" applyFont="1" applyFill="1" applyBorder="1" applyAlignment="1">
      <alignment/>
    </xf>
    <xf numFmtId="0" fontId="4" fillId="0" borderId="11" xfId="0" applyFont="1" applyBorder="1" applyAlignment="1">
      <alignment horizontal="right"/>
    </xf>
    <xf numFmtId="0" fontId="4" fillId="0" borderId="11" xfId="0" applyFont="1" applyFill="1" applyBorder="1" applyAlignment="1">
      <alignment/>
    </xf>
    <xf numFmtId="0" fontId="0" fillId="0" borderId="11" xfId="0" applyFont="1" applyFill="1" applyBorder="1" applyAlignment="1">
      <alignment horizontal="center"/>
    </xf>
    <xf numFmtId="0" fontId="4" fillId="0" borderId="0" xfId="0" applyFont="1" applyFill="1" applyBorder="1" applyAlignment="1">
      <alignment horizontal="center" wrapText="1"/>
    </xf>
    <xf numFmtId="0" fontId="8" fillId="0" borderId="0" xfId="0" applyFont="1" applyFill="1" applyBorder="1" applyAlignment="1">
      <alignment horizontal="center"/>
    </xf>
    <xf numFmtId="0" fontId="8" fillId="0" borderId="0" xfId="0" applyFont="1" applyFill="1" applyBorder="1" applyAlignment="1">
      <alignment horizontal="left"/>
    </xf>
    <xf numFmtId="0" fontId="0" fillId="0" borderId="23" xfId="0" applyFill="1" applyBorder="1" applyAlignment="1">
      <alignment/>
    </xf>
    <xf numFmtId="0" fontId="0" fillId="0" borderId="24" xfId="0" applyFill="1" applyBorder="1" applyAlignment="1">
      <alignment/>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28" xfId="0" applyFill="1" applyBorder="1" applyAlignment="1">
      <alignment/>
    </xf>
    <xf numFmtId="0" fontId="0" fillId="0" borderId="29" xfId="0" applyFill="1" applyBorder="1" applyAlignment="1">
      <alignment/>
    </xf>
    <xf numFmtId="0" fontId="0" fillId="0" borderId="30" xfId="0" applyFill="1" applyBorder="1" applyAlignment="1">
      <alignment/>
    </xf>
    <xf numFmtId="0" fontId="0" fillId="6" borderId="0" xfId="0" applyFill="1" applyAlignment="1">
      <alignment wrapText="1"/>
    </xf>
  </cellXfs>
  <cellStyles count="49">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Otsikko" xfId="47"/>
    <cellStyle name="Otsikko 1" xfId="48"/>
    <cellStyle name="Otsikko 2" xfId="49"/>
    <cellStyle name="Otsikko 3" xfId="50"/>
    <cellStyle name="Otsikko 4" xfId="51"/>
    <cellStyle name="Comma" xfId="52"/>
    <cellStyle name="Comma [0]" xfId="53"/>
    <cellStyle name="Percent" xfId="54"/>
    <cellStyle name="Selittävä teksti" xfId="55"/>
    <cellStyle name="Summa" xfId="56"/>
    <cellStyle name="Syöttö" xfId="57"/>
    <cellStyle name="Tarkistussolu" xfId="58"/>
    <cellStyle name="Tulostus" xfId="59"/>
    <cellStyle name="Currency" xfId="60"/>
    <cellStyle name="Currency [0]" xfId="61"/>
    <cellStyle name="Varoitusteksti"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Tontin pintavalunta</a:t>
            </a:r>
          </a:p>
        </c:rich>
      </c:tx>
      <c:layout>
        <c:manualLayout>
          <c:xMode val="factor"/>
          <c:yMode val="factor"/>
          <c:x val="-0.00125"/>
          <c:y val="-0.0135"/>
        </c:manualLayout>
      </c:layout>
      <c:spPr>
        <a:noFill/>
        <a:ln w="3175">
          <a:noFill/>
        </a:ln>
      </c:spPr>
    </c:title>
    <c:view3D>
      <c:rotX val="15"/>
      <c:hPercent val="66"/>
      <c:rotY val="20"/>
      <c:depthPercent val="100"/>
      <c:rAngAx val="1"/>
    </c:view3D>
    <c:plotArea>
      <c:layout>
        <c:manualLayout>
          <c:xMode val="edge"/>
          <c:yMode val="edge"/>
          <c:x val="0.10425"/>
          <c:y val="0.184"/>
          <c:w val="0.608"/>
          <c:h val="0.69625"/>
        </c:manualLayout>
      </c:layout>
      <c:bar3DChart>
        <c:barDir val="col"/>
        <c:grouping val="stacked"/>
        <c:varyColors val="0"/>
        <c:ser>
          <c:idx val="0"/>
          <c:order val="0"/>
          <c:tx>
            <c:strRef>
              <c:f>'Mitoitus '!$E$29</c:f>
              <c:strCache>
                <c:ptCount val="1"/>
                <c:pt idx="0">
                  <c:v>luonnollisesti poistuu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'Mitoitus '!$F$28:$H$28</c:f>
              <c:strCache/>
            </c:strRef>
          </c:cat>
          <c:val>
            <c:numRef>
              <c:f>'Mitoitus '!$F$29:$H$29</c:f>
              <c:numCache/>
            </c:numRef>
          </c:val>
          <c:shape val="box"/>
        </c:ser>
        <c:ser>
          <c:idx val="1"/>
          <c:order val="1"/>
          <c:tx>
            <c:strRef>
              <c:f>'Mitoitus '!$E$30</c:f>
              <c:strCache>
                <c:ptCount val="1"/>
                <c:pt idx="0">
                  <c:v>normaali käsittely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'Mitoitus '!$F$28:$H$28</c:f>
              <c:strCache/>
            </c:strRef>
          </c:cat>
          <c:val>
            <c:numRef>
              <c:f>'Mitoitus '!$F$30:$H$30</c:f>
              <c:numCache/>
            </c:numRef>
          </c:val>
          <c:shape val="box"/>
        </c:ser>
        <c:ser>
          <c:idx val="2"/>
          <c:order val="2"/>
          <c:tx>
            <c:strRef>
              <c:f>'Mitoitus '!$E$31</c:f>
              <c:strCache>
                <c:ptCount val="1"/>
                <c:pt idx="0">
                  <c:v>viivytetään tontilla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'Mitoitus '!$F$28:$H$28</c:f>
              <c:strCache/>
            </c:strRef>
          </c:cat>
          <c:val>
            <c:numRef>
              <c:f>'Mitoitus '!$F$31:$H$31</c:f>
              <c:numCache/>
            </c:numRef>
          </c:val>
          <c:shape val="box"/>
        </c:ser>
        <c:ser>
          <c:idx val="3"/>
          <c:order val="3"/>
          <c:tx>
            <c:strRef>
              <c:f>'Mitoitus '!$E$32</c:f>
              <c:strCache>
                <c:ptCount val="1"/>
                <c:pt idx="0">
                  <c:v>saa tulvia</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'Mitoitus '!$F$28:$H$28</c:f>
              <c:strCache/>
            </c:strRef>
          </c:cat>
          <c:val>
            <c:numRef>
              <c:f>'Mitoitus '!$F$32:$H$32</c:f>
              <c:numCache/>
            </c:numRef>
          </c:val>
          <c:shape val="box"/>
        </c:ser>
        <c:overlap val="100"/>
        <c:gapWidth val="55"/>
        <c:gapDepth val="55"/>
        <c:shape val="box"/>
        <c:axId val="28502054"/>
        <c:axId val="20484671"/>
      </c:bar3DChart>
      <c:catAx>
        <c:axId val="28502054"/>
        <c:scaling>
          <c:orientation val="minMax"/>
        </c:scaling>
        <c:axPos val="b"/>
        <c:title>
          <c:tx>
            <c:rich>
              <a:bodyPr vert="horz" rot="0" anchor="ctr"/>
              <a:lstStyle/>
              <a:p>
                <a:pPr algn="ctr">
                  <a:defRPr/>
                </a:pPr>
                <a:r>
                  <a:rPr lang="en-US" cap="none" sz="1200" b="1" i="0" u="none" baseline="0">
                    <a:solidFill>
                      <a:srgbClr val="000000"/>
                    </a:solidFill>
                  </a:rPr>
                  <a:t>sadetilanne</a:t>
                </a:r>
              </a:p>
            </c:rich>
          </c:tx>
          <c:layout>
            <c:manualLayout>
              <c:xMode val="factor"/>
              <c:yMode val="factor"/>
              <c:x val="-0.07125"/>
              <c:y val="0.100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20484671"/>
        <c:crosses val="autoZero"/>
        <c:auto val="1"/>
        <c:lblOffset val="100"/>
        <c:tickLblSkip val="1"/>
        <c:noMultiLvlLbl val="0"/>
      </c:catAx>
      <c:valAx>
        <c:axId val="20484671"/>
        <c:scaling>
          <c:orientation val="minMax"/>
        </c:scaling>
        <c:axPos val="l"/>
        <c:title>
          <c:tx>
            <c:rich>
              <a:bodyPr vert="horz" rot="-5400000" anchor="ctr"/>
              <a:lstStyle/>
              <a:p>
                <a:pPr algn="ctr">
                  <a:defRPr/>
                </a:pPr>
                <a:r>
                  <a:rPr lang="en-US" cap="none" sz="1200" b="1" i="0" u="none" baseline="0">
                    <a:solidFill>
                      <a:srgbClr val="000000"/>
                    </a:solidFill>
                  </a:rPr>
                  <a:t>hulevesimäärä [m</a:t>
                </a:r>
                <a:r>
                  <a:rPr lang="en-US" cap="none" sz="1200" b="1" i="0" u="none" baseline="30000">
                    <a:solidFill>
                      <a:srgbClr val="000000"/>
                    </a:solidFill>
                  </a:rPr>
                  <a:t>3</a:t>
                </a:r>
                <a:r>
                  <a:rPr lang="en-US" cap="none" sz="1200" b="1" i="0" u="none" baseline="0">
                    <a:solidFill>
                      <a:srgbClr val="000000"/>
                    </a:solidFill>
                  </a:rPr>
                  <a:t>]</a:t>
                </a:r>
              </a:p>
            </c:rich>
          </c:tx>
          <c:layout>
            <c:manualLayout>
              <c:xMode val="factor"/>
              <c:yMode val="factor"/>
              <c:x val="-0.0875"/>
              <c:y val="0.073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8502054"/>
        <c:crossesAt val="1"/>
        <c:crossBetween val="between"/>
        <c:dispUnits/>
      </c:valAx>
      <c:spPr>
        <a:noFill/>
        <a:ln>
          <a:noFill/>
        </a:ln>
      </c:spPr>
    </c:plotArea>
    <c:legend>
      <c:legendPos val="r"/>
      <c:layout>
        <c:manualLayout>
          <c:xMode val="edge"/>
          <c:yMode val="edge"/>
          <c:x val="0.7085"/>
          <c:y val="0.23875"/>
          <c:w val="0.2695"/>
          <c:h val="0.25"/>
        </c:manualLayout>
      </c:layout>
      <c:overlay val="0"/>
      <c:spPr>
        <a:noFill/>
        <a:ln w="3175">
          <a:noFill/>
        </a:ln>
      </c:spPr>
      <c:txPr>
        <a:bodyPr vert="horz" rot="0"/>
        <a:lstStyle/>
        <a:p>
          <a:pPr>
            <a:defRPr lang="en-US" cap="none" sz="12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Tontin pintavalunta, ilmastonmuutos huomioitu</a:t>
            </a:r>
          </a:p>
        </c:rich>
      </c:tx>
      <c:layout>
        <c:manualLayout>
          <c:xMode val="factor"/>
          <c:yMode val="factor"/>
          <c:x val="-0.00125"/>
          <c:y val="-0.01325"/>
        </c:manualLayout>
      </c:layout>
      <c:spPr>
        <a:noFill/>
        <a:ln w="3175">
          <a:noFill/>
        </a:ln>
      </c:spPr>
    </c:title>
    <c:view3D>
      <c:rotX val="15"/>
      <c:hPercent val="64"/>
      <c:rotY val="20"/>
      <c:depthPercent val="100"/>
      <c:rAngAx val="1"/>
    </c:view3D>
    <c:plotArea>
      <c:layout>
        <c:manualLayout>
          <c:xMode val="edge"/>
          <c:yMode val="edge"/>
          <c:x val="0.1095"/>
          <c:y val="0.18425"/>
          <c:w val="0.60175"/>
          <c:h val="0.69925"/>
        </c:manualLayout>
      </c:layout>
      <c:bar3DChart>
        <c:barDir val="col"/>
        <c:grouping val="stacked"/>
        <c:varyColors val="0"/>
        <c:ser>
          <c:idx val="0"/>
          <c:order val="0"/>
          <c:tx>
            <c:strRef>
              <c:f>Ilmastonmuutoslisä!$E$29</c:f>
              <c:strCache>
                <c:ptCount val="1"/>
                <c:pt idx="0">
                  <c:v>luonnollisesti poistuu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Ilmastonmuutoslisä!$F$28:$H$28</c:f>
              <c:strCache/>
            </c:strRef>
          </c:cat>
          <c:val>
            <c:numRef>
              <c:f>Ilmastonmuutoslisä!$F$29:$H$29</c:f>
              <c:numCache/>
            </c:numRef>
          </c:val>
          <c:shape val="box"/>
        </c:ser>
        <c:ser>
          <c:idx val="1"/>
          <c:order val="1"/>
          <c:tx>
            <c:strRef>
              <c:f>Ilmastonmuutoslisä!$E$30</c:f>
              <c:strCache>
                <c:ptCount val="1"/>
                <c:pt idx="0">
                  <c:v>normaali käsittely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Ilmastonmuutoslisä!$F$28:$H$28</c:f>
              <c:strCache/>
            </c:strRef>
          </c:cat>
          <c:val>
            <c:numRef>
              <c:f>Ilmastonmuutoslisä!$F$30:$H$30</c:f>
              <c:numCache/>
            </c:numRef>
          </c:val>
          <c:shape val="box"/>
        </c:ser>
        <c:ser>
          <c:idx val="2"/>
          <c:order val="2"/>
          <c:tx>
            <c:strRef>
              <c:f>Ilmastonmuutoslisä!$E$31</c:f>
              <c:strCache>
                <c:ptCount val="1"/>
                <c:pt idx="0">
                  <c:v>viivytetään tontilla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Ilmastonmuutoslisä!$F$28:$H$28</c:f>
              <c:strCache/>
            </c:strRef>
          </c:cat>
          <c:val>
            <c:numRef>
              <c:f>Ilmastonmuutoslisä!$F$31:$H$31</c:f>
              <c:numCache/>
            </c:numRef>
          </c:val>
          <c:shape val="box"/>
        </c:ser>
        <c:ser>
          <c:idx val="3"/>
          <c:order val="3"/>
          <c:tx>
            <c:strRef>
              <c:f>Ilmastonmuutoslisä!$E$32</c:f>
              <c:strCache>
                <c:ptCount val="1"/>
                <c:pt idx="0">
                  <c:v>saa tulvia</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Ilmastonmuutoslisä!$F$28:$H$28</c:f>
              <c:strCache/>
            </c:strRef>
          </c:cat>
          <c:val>
            <c:numRef>
              <c:f>Ilmastonmuutoslisä!$F$32:$H$32</c:f>
              <c:numCache/>
            </c:numRef>
          </c:val>
          <c:shape val="box"/>
        </c:ser>
        <c:overlap val="100"/>
        <c:gapWidth val="55"/>
        <c:gapDepth val="55"/>
        <c:shape val="box"/>
        <c:axId val="4156156"/>
        <c:axId val="18339309"/>
      </c:bar3DChart>
      <c:catAx>
        <c:axId val="4156156"/>
        <c:scaling>
          <c:orientation val="minMax"/>
        </c:scaling>
        <c:axPos val="b"/>
        <c:title>
          <c:tx>
            <c:rich>
              <a:bodyPr vert="horz" rot="0" anchor="ctr"/>
              <a:lstStyle/>
              <a:p>
                <a:pPr algn="ctr">
                  <a:defRPr/>
                </a:pPr>
                <a:r>
                  <a:rPr lang="en-US" cap="none" sz="1200" b="1" i="0" u="none" baseline="0">
                    <a:solidFill>
                      <a:srgbClr val="000000"/>
                    </a:solidFill>
                  </a:rPr>
                  <a:t>sadetilanne</a:t>
                </a:r>
              </a:p>
            </c:rich>
          </c:tx>
          <c:layout>
            <c:manualLayout>
              <c:xMode val="factor"/>
              <c:yMode val="factor"/>
              <c:x val="-0.07425"/>
              <c:y val="0.0952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18339309"/>
        <c:crosses val="autoZero"/>
        <c:auto val="1"/>
        <c:lblOffset val="100"/>
        <c:tickLblSkip val="1"/>
        <c:noMultiLvlLbl val="0"/>
      </c:catAx>
      <c:valAx>
        <c:axId val="18339309"/>
        <c:scaling>
          <c:orientation val="minMax"/>
        </c:scaling>
        <c:axPos val="l"/>
        <c:title>
          <c:tx>
            <c:rich>
              <a:bodyPr vert="horz" rot="-5400000" anchor="ctr"/>
              <a:lstStyle/>
              <a:p>
                <a:pPr algn="ctr">
                  <a:defRPr/>
                </a:pPr>
                <a:r>
                  <a:rPr lang="en-US" cap="none" sz="1200" b="1" i="0" u="none" baseline="0">
                    <a:solidFill>
                      <a:srgbClr val="000000"/>
                    </a:solidFill>
                  </a:rPr>
                  <a:t>Hulevesimäärä [m</a:t>
                </a:r>
                <a:r>
                  <a:rPr lang="en-US" cap="none" sz="1200" b="1" i="0" u="none" baseline="30000">
                    <a:solidFill>
                      <a:srgbClr val="000000"/>
                    </a:solidFill>
                  </a:rPr>
                  <a:t>3</a:t>
                </a:r>
                <a:r>
                  <a:rPr lang="en-US" cap="none" sz="1200" b="1" i="0" u="none" baseline="0">
                    <a:solidFill>
                      <a:srgbClr val="000000"/>
                    </a:solidFill>
                  </a:rPr>
                  <a:t>]</a:t>
                </a:r>
              </a:p>
            </c:rich>
          </c:tx>
          <c:layout>
            <c:manualLayout>
              <c:xMode val="factor"/>
              <c:yMode val="factor"/>
              <c:x val="-0.09625"/>
              <c:y val="0.070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156156"/>
        <c:crossesAt val="1"/>
        <c:crossBetween val="between"/>
        <c:dispUnits/>
      </c:valAx>
      <c:spPr>
        <a:noFill/>
        <a:ln>
          <a:noFill/>
        </a:ln>
      </c:spPr>
    </c:plotArea>
    <c:legend>
      <c:legendPos val="r"/>
      <c:layout>
        <c:manualLayout>
          <c:xMode val="edge"/>
          <c:yMode val="edge"/>
          <c:x val="0.70825"/>
          <c:y val="0.239"/>
          <c:w val="0.2695"/>
          <c:h val="0.25"/>
        </c:manualLayout>
      </c:layout>
      <c:overlay val="0"/>
      <c:spPr>
        <a:noFill/>
        <a:ln w="3175">
          <a:noFill/>
        </a:ln>
      </c:spPr>
      <c:txPr>
        <a:bodyPr vert="horz" rot="0"/>
        <a:lstStyle/>
        <a:p>
          <a:pPr>
            <a:defRPr lang="en-US" cap="none" sz="12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ilmasto-opas.fi/fi/ilmastonmuutos/suomen-muuttuva-ilmasto/-/artikkeli/27922915-7ee5-4122-ae60-51f58e6aef9a/sademaarat-kasvavat.html" TargetMode="Externa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png" /><Relationship Id="rId5"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5.png" /><Relationship Id="rId5"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5.png" /><Relationship Id="rId5"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952500</xdr:colOff>
      <xdr:row>29</xdr:row>
      <xdr:rowOff>38100</xdr:rowOff>
    </xdr:from>
    <xdr:to>
      <xdr:col>7</xdr:col>
      <xdr:colOff>161925</xdr:colOff>
      <xdr:row>45</xdr:row>
      <xdr:rowOff>133350</xdr:rowOff>
    </xdr:to>
    <xdr:sp>
      <xdr:nvSpPr>
        <xdr:cNvPr id="1" name="Tekstiruutu 1">
          <a:hlinkClick r:id="rId1"/>
        </xdr:cNvPr>
        <xdr:cNvSpPr txBox="1">
          <a:spLocks noChangeArrowheads="1"/>
        </xdr:cNvSpPr>
      </xdr:nvSpPr>
      <xdr:spPr>
        <a:xfrm>
          <a:off x="952500" y="5953125"/>
          <a:ext cx="7610475" cy="2762250"/>
        </a:xfrm>
        <a:prstGeom prst="rect">
          <a:avLst/>
        </a:prstGeom>
        <a:solidFill>
          <a:srgbClr val="FFFFFF"/>
        </a:solidFill>
        <a:ln w="9525" cmpd="sng">
          <a:solidFill>
            <a:srgbClr val="7F7F7F"/>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Ilmastonmuutoksen</a:t>
          </a:r>
          <a:r>
            <a:rPr lang="en-US" cap="none" sz="1400" b="1" i="0" u="none" baseline="0">
              <a:solidFill>
                <a:srgbClr val="000000"/>
              </a:solidFill>
              <a:latin typeface="Calibri"/>
              <a:ea typeface="Calibri"/>
              <a:cs typeface="Calibri"/>
            </a:rPr>
            <a:t> vaikutus sateisiin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Ilmaston lämpenemisen</a:t>
          </a:r>
          <a:r>
            <a:rPr lang="en-US" cap="none" sz="1200" b="0" i="0" u="none" baseline="0">
              <a:solidFill>
                <a:srgbClr val="000000"/>
              </a:solidFill>
              <a:latin typeface="Calibri"/>
              <a:ea typeface="Calibri"/>
              <a:cs typeface="Calibri"/>
            </a:rPr>
            <a:t> myötä kesäsateiden rankkuuden arvellaan voimistuvan </a:t>
          </a:r>
          <a:r>
            <a:rPr lang="en-US" cap="none" sz="1200" b="0" i="0" u="none" baseline="0">
              <a:solidFill>
                <a:srgbClr val="000000"/>
              </a:solidFill>
              <a:latin typeface="Calibri"/>
              <a:ea typeface="Calibri"/>
              <a:cs typeface="Calibri"/>
            </a:rPr>
            <a:t>10–25 %.</a:t>
          </a:r>
          <a:r>
            <a:rPr lang="en-US" cap="none" sz="1200" b="0" i="0" u="none" baseline="0">
              <a:solidFill>
                <a:srgbClr val="000000"/>
              </a:solidFill>
              <a:latin typeface="Calibri"/>
              <a:ea typeface="Calibri"/>
              <a:cs typeface="Calibri"/>
            </a:rPr>
            <a:t>  Vaikka rankkasateiden odotetaan voimistuvan suhteellisesti eniten talvella, niin rankimmat sateet esiintynevät kesällä ja alkusyksystä. Tämä täytyy ottaa huomioon, kun mitoitetaan hulevesirakenteita.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Maantieteellisesti tarkasteltaessa voidaan osottaa, että pohjoisessa sademäärä kasvaa nopeammin kuin etelässä
</a:t>
          </a:r>
          <a:r>
            <a:rPr lang="en-US" cap="none" sz="1200" b="0" i="0" u="none" baseline="0">
              <a:solidFill>
                <a:srgbClr val="000000"/>
              </a:solidFill>
              <a:latin typeface="Calibri"/>
              <a:ea typeface="Calibri"/>
              <a:cs typeface="Calibri"/>
            </a:rPr>
            <a:t>Pohjoisessa sademäärät kasvavat kaikkina vuodenaikoina mutta huomattavimmin talvella.</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Rankkasateet voimistuvat sekä pohjoisessa että etelässä kaikkina vuodenaikoina.</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Tiedot</a:t>
          </a:r>
          <a:r>
            <a:rPr lang="en-US" cap="none" sz="1200" b="0" i="0" u="none" baseline="0">
              <a:solidFill>
                <a:srgbClr val="000000"/>
              </a:solidFill>
              <a:latin typeface="Calibri"/>
              <a:ea typeface="Calibri"/>
              <a:cs typeface="Calibri"/>
            </a:rPr>
            <a:t> ovat peräisin </a:t>
          </a:r>
          <a:r>
            <a:rPr lang="en-US" cap="none" sz="1200" b="0" i="0" u="sng" baseline="0">
              <a:solidFill>
                <a:srgbClr val="003366"/>
              </a:solidFill>
              <a:latin typeface="Calibri"/>
              <a:ea typeface="Calibri"/>
              <a:cs typeface="Calibri"/>
            </a:rPr>
            <a:t>Ilmaston-oppaan </a:t>
          </a:r>
          <a:r>
            <a:rPr lang="en-US" cap="none" sz="1200" b="0" i="0" u="none" baseline="0">
              <a:solidFill>
                <a:srgbClr val="000000"/>
              </a:solidFill>
              <a:latin typeface="Calibri"/>
              <a:ea typeface="Calibri"/>
              <a:cs typeface="Calibri"/>
            </a:rPr>
            <a:t>sivuilta ja sivuilta löytyy runsaasti aiheesta lisätietoja. </a:t>
          </a:r>
        </a:p>
      </xdr:txBody>
    </xdr:sp>
    <xdr:clientData/>
  </xdr:twoCellAnchor>
  <xdr:twoCellAnchor>
    <xdr:from>
      <xdr:col>0</xdr:col>
      <xdr:colOff>962025</xdr:colOff>
      <xdr:row>3</xdr:row>
      <xdr:rowOff>104775</xdr:rowOff>
    </xdr:from>
    <xdr:to>
      <xdr:col>7</xdr:col>
      <xdr:colOff>152400</xdr:colOff>
      <xdr:row>28</xdr:row>
      <xdr:rowOff>66675</xdr:rowOff>
    </xdr:to>
    <xdr:sp>
      <xdr:nvSpPr>
        <xdr:cNvPr id="2" name="Tekstiruutu 2"/>
        <xdr:cNvSpPr txBox="1">
          <a:spLocks noChangeArrowheads="1"/>
        </xdr:cNvSpPr>
      </xdr:nvSpPr>
      <xdr:spPr>
        <a:xfrm>
          <a:off x="962025" y="1609725"/>
          <a:ext cx="7591425" cy="4210050"/>
        </a:xfrm>
        <a:prstGeom prst="rect">
          <a:avLst/>
        </a:prstGeom>
        <a:solidFill>
          <a:srgbClr val="FFFFFF"/>
        </a:solidFill>
        <a:ln w="9525" cmpd="sng">
          <a:solidFill>
            <a:srgbClr val="7F7F7F"/>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Mitoitusperiaatteita hulevesille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Hulevesijärjestelmän mitoituksen lähtökohtana ovat tontin rakentamista edeltäneen luonnontilan hulevesivirtaamat. Rakentamisella ei tule lisätä tontilta poistuvia virtaamia. Tontin suunnittelun tavoitteena on, että pienillä kesäsateilla  tontilta ei poistu hulevesivirtaamaa. Tavanomaisten ja keskisuurten sateiden virtaamat ohjataan hajautettuihin hulevesirakenteisiin. Erittäin suurten, poikkeuksellisten sateiden virtaamia viivytetään hulevesirakenteiden lisäksi hallitusti tontin muilla osilla . Suurtulvatilanteissa hulevesirakenteiden ja tulva-alueiden varastointitilavuuden ylittävät vedet ohjataan tontilta hallitusti tulvareiteille.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Vantaalla nykytilassa tontilta poistuva hulevesivirtaama arvioidaan käyttäen tontin luonnontilaisia </a:t>
          </a:r>
          <a:r>
            <a:rPr lang="en-US" cap="none" sz="1200" b="1" i="0" u="none" baseline="0">
              <a:solidFill>
                <a:srgbClr val="000000"/>
              </a:solidFill>
              <a:latin typeface="Calibri"/>
              <a:ea typeface="Calibri"/>
              <a:cs typeface="Calibri"/>
            </a:rPr>
            <a:t>valuntakertoimia</a:t>
          </a:r>
          <a:r>
            <a:rPr lang="en-US" cap="none" sz="1200" b="0" i="0" u="none" baseline="0">
              <a:solidFill>
                <a:srgbClr val="000000"/>
              </a:solidFill>
              <a:latin typeface="Calibri"/>
              <a:ea typeface="Calibri"/>
              <a:cs typeface="Calibri"/>
            </a:rPr>
            <a:t> ja </a:t>
          </a:r>
          <a:r>
            <a:rPr lang="en-US" cap="none" sz="1200" b="1" i="0" u="none" baseline="0">
              <a:solidFill>
                <a:srgbClr val="000000"/>
              </a:solidFill>
              <a:latin typeface="Calibri"/>
              <a:ea typeface="Calibri"/>
              <a:cs typeface="Calibri"/>
            </a:rPr>
            <a:t>mitoitussadetta</a:t>
          </a:r>
          <a:r>
            <a:rPr lang="en-US" cap="none" sz="1200" b="0" i="0" u="none" baseline="0">
              <a:solidFill>
                <a:srgbClr val="000000"/>
              </a:solidFill>
              <a:latin typeface="Calibri"/>
              <a:ea typeface="Calibri"/>
              <a:cs typeface="Calibri"/>
            </a:rPr>
            <a:t> 150 l/(s·ha). </a:t>
          </a:r>
          <a:r>
            <a:rPr lang="en-US" cap="none" sz="1200" b="0" i="0" u="sng" baseline="0">
              <a:solidFill>
                <a:srgbClr val="000000"/>
              </a:solidFill>
              <a:latin typeface="Calibri"/>
              <a:ea typeface="Calibri"/>
              <a:cs typeface="Calibri"/>
            </a:rPr>
            <a:t>Rakennetussa tilanteessa tontilta saa poistua tätä vastaava hulevesivirtaama.</a:t>
          </a:r>
          <a:r>
            <a:rPr lang="en-US" cap="none" sz="1200" b="0" i="0" u="none" baseline="0">
              <a:solidFill>
                <a:srgbClr val="000000"/>
              </a:solidFill>
              <a:latin typeface="Calibri"/>
              <a:ea typeface="Calibri"/>
              <a:cs typeface="Calibri"/>
            </a:rPr>
            <a:t> Muodostuva vesimäärän erotus viivytetään tontilla. </a:t>
          </a:r>
          <a:r>
            <a:rPr lang="en-US" cap="none" sz="1200" b="0" i="0" u="sng" baseline="0">
              <a:solidFill>
                <a:srgbClr val="000000"/>
              </a:solidFill>
              <a:latin typeface="Calibri"/>
              <a:ea typeface="Calibri"/>
              <a:cs typeface="Calibri"/>
            </a:rPr>
            <a:t>Viivytettävä tilavuus lasketaan käyttäen sateen kestona 10 min</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Laadullisten käsittely- ja viivytysrakenteiden perusmitoitus on edellä mainittu 10 minuutin sade 150 l/(s·ha), noin </a:t>
          </a:r>
          <a:r>
            <a:rPr lang="en-US" cap="none" sz="1200" b="0" i="0" u="sng" baseline="0">
              <a:solidFill>
                <a:srgbClr val="000000"/>
              </a:solidFill>
              <a:latin typeface="Calibri"/>
              <a:ea typeface="Calibri"/>
              <a:cs typeface="Calibri"/>
            </a:rPr>
            <a:t>10 mm. Tätä pienemmät sateet pyritään hyödyntämään tontilla. Viivytysrakenne mitoitetaan tyhjentyväksi noin viikon aikana. Tulvatilanteen mitoituksena käytetään 30 mm sadetta, jolloin sateen rankkuus on 1mm/min eli 167 l/(s·ha) ja kesto 30 min.</a:t>
          </a:r>
          <a:r>
            <a:rPr lang="en-US" cap="none" sz="1200" b="0" i="0" u="sng"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Nyrkkisääntönä voidaan käyttää:      </a:t>
          </a:r>
          <a:r>
            <a:rPr lang="en-US" cap="none" sz="1100" b="1" i="0" u="sng" baseline="0">
              <a:solidFill>
                <a:srgbClr val="000000"/>
              </a:solidFill>
              <a:latin typeface="Calibri"/>
              <a:ea typeface="Calibri"/>
              <a:cs typeface="Calibri"/>
            </a:rPr>
            <a:t>100 m</a:t>
          </a:r>
          <a:r>
            <a:rPr lang="en-US" cap="none" sz="1100" b="1" i="0" u="sng" baseline="30000">
              <a:solidFill>
                <a:srgbClr val="000000"/>
              </a:solidFill>
              <a:latin typeface="Calibri"/>
              <a:ea typeface="Calibri"/>
              <a:cs typeface="Calibri"/>
            </a:rPr>
            <a:t>2</a:t>
          </a:r>
          <a:r>
            <a:rPr lang="en-US" cap="none" sz="1100" b="1" i="0" u="sng" baseline="0">
              <a:solidFill>
                <a:srgbClr val="000000"/>
              </a:solidFill>
              <a:latin typeface="Calibri"/>
              <a:ea typeface="Calibri"/>
              <a:cs typeface="Calibri"/>
            </a:rPr>
            <a:t> tiivistä pintaa kohden varaudutaan viivyttämään 1 m</a:t>
          </a:r>
          <a:r>
            <a:rPr lang="en-US" cap="none" sz="1100" b="1" i="0" u="sng" baseline="30000">
              <a:solidFill>
                <a:srgbClr val="000000"/>
              </a:solidFill>
              <a:latin typeface="Calibri"/>
              <a:ea typeface="Calibri"/>
              <a:cs typeface="Calibri"/>
            </a:rPr>
            <a:t>3</a:t>
          </a:r>
          <a:r>
            <a:rPr lang="en-US" cap="none" sz="1100" b="1" i="0" u="sng" baseline="0">
              <a:solidFill>
                <a:srgbClr val="000000"/>
              </a:solidFill>
              <a:latin typeface="Calibri"/>
              <a:ea typeface="Calibri"/>
              <a:cs typeface="Calibri"/>
            </a:rPr>
            <a:t> hulevettä</a:t>
          </a:r>
          <a:r>
            <a:rPr lang="en-US" cap="none" sz="1200" b="0" i="0" u="sng"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266700</xdr:colOff>
      <xdr:row>0</xdr:row>
      <xdr:rowOff>171450</xdr:rowOff>
    </xdr:from>
    <xdr:to>
      <xdr:col>1</xdr:col>
      <xdr:colOff>619125</xdr:colOff>
      <xdr:row>0</xdr:row>
      <xdr:rowOff>962025</xdr:rowOff>
    </xdr:to>
    <xdr:pic>
      <xdr:nvPicPr>
        <xdr:cNvPr id="3" name="Kuva 6"/>
        <xdr:cNvPicPr preferRelativeResize="1">
          <a:picLocks noChangeAspect="1"/>
        </xdr:cNvPicPr>
      </xdr:nvPicPr>
      <xdr:blipFill>
        <a:blip r:embed="rId2"/>
        <a:stretch>
          <a:fillRect/>
        </a:stretch>
      </xdr:blipFill>
      <xdr:spPr>
        <a:xfrm>
          <a:off x="266700" y="171450"/>
          <a:ext cx="1666875" cy="790575"/>
        </a:xfrm>
        <a:prstGeom prst="rect">
          <a:avLst/>
        </a:prstGeom>
        <a:noFill/>
        <a:ln w="9525" cmpd="sng">
          <a:noFill/>
        </a:ln>
      </xdr:spPr>
    </xdr:pic>
    <xdr:clientData/>
  </xdr:twoCellAnchor>
  <xdr:twoCellAnchor editAs="oneCell">
    <xdr:from>
      <xdr:col>14</xdr:col>
      <xdr:colOff>371475</xdr:colOff>
      <xdr:row>0</xdr:row>
      <xdr:rowOff>161925</xdr:rowOff>
    </xdr:from>
    <xdr:to>
      <xdr:col>14</xdr:col>
      <xdr:colOff>1485900</xdr:colOff>
      <xdr:row>0</xdr:row>
      <xdr:rowOff>590550</xdr:rowOff>
    </xdr:to>
    <xdr:pic>
      <xdr:nvPicPr>
        <xdr:cNvPr id="4" name="Kuva 7"/>
        <xdr:cNvPicPr preferRelativeResize="1">
          <a:picLocks noChangeAspect="1"/>
        </xdr:cNvPicPr>
      </xdr:nvPicPr>
      <xdr:blipFill>
        <a:blip r:embed="rId3"/>
        <a:stretch>
          <a:fillRect/>
        </a:stretch>
      </xdr:blipFill>
      <xdr:spPr>
        <a:xfrm>
          <a:off x="14373225" y="161925"/>
          <a:ext cx="1114425" cy="428625"/>
        </a:xfrm>
        <a:prstGeom prst="rect">
          <a:avLst/>
        </a:prstGeom>
        <a:noFill/>
        <a:ln w="9525" cmpd="sng">
          <a:noFill/>
        </a:ln>
      </xdr:spPr>
    </xdr:pic>
    <xdr:clientData/>
  </xdr:twoCellAnchor>
  <xdr:twoCellAnchor editAs="oneCell">
    <xdr:from>
      <xdr:col>14</xdr:col>
      <xdr:colOff>742950</xdr:colOff>
      <xdr:row>0</xdr:row>
      <xdr:rowOff>752475</xdr:rowOff>
    </xdr:from>
    <xdr:to>
      <xdr:col>14</xdr:col>
      <xdr:colOff>1905000</xdr:colOff>
      <xdr:row>0</xdr:row>
      <xdr:rowOff>1085850</xdr:rowOff>
    </xdr:to>
    <xdr:pic>
      <xdr:nvPicPr>
        <xdr:cNvPr id="5" name="Kuva 9"/>
        <xdr:cNvPicPr preferRelativeResize="1">
          <a:picLocks noChangeAspect="1"/>
        </xdr:cNvPicPr>
      </xdr:nvPicPr>
      <xdr:blipFill>
        <a:blip r:embed="rId4"/>
        <a:stretch>
          <a:fillRect/>
        </a:stretch>
      </xdr:blipFill>
      <xdr:spPr>
        <a:xfrm>
          <a:off x="14744700" y="752475"/>
          <a:ext cx="1162050" cy="333375"/>
        </a:xfrm>
        <a:prstGeom prst="rect">
          <a:avLst/>
        </a:prstGeom>
        <a:noFill/>
        <a:ln w="9525" cmpd="sng">
          <a:noFill/>
        </a:ln>
      </xdr:spPr>
    </xdr:pic>
    <xdr:clientData/>
  </xdr:twoCellAnchor>
  <xdr:twoCellAnchor editAs="oneCell">
    <xdr:from>
      <xdr:col>15</xdr:col>
      <xdr:colOff>238125</xdr:colOff>
      <xdr:row>0</xdr:row>
      <xdr:rowOff>76200</xdr:rowOff>
    </xdr:from>
    <xdr:to>
      <xdr:col>17</xdr:col>
      <xdr:colOff>76200</xdr:colOff>
      <xdr:row>0</xdr:row>
      <xdr:rowOff>609600</xdr:rowOff>
    </xdr:to>
    <xdr:pic>
      <xdr:nvPicPr>
        <xdr:cNvPr id="6" name="Kuva 10"/>
        <xdr:cNvPicPr preferRelativeResize="1">
          <a:picLocks noChangeAspect="1"/>
        </xdr:cNvPicPr>
      </xdr:nvPicPr>
      <xdr:blipFill>
        <a:blip r:embed="rId5"/>
        <a:stretch>
          <a:fillRect/>
        </a:stretch>
      </xdr:blipFill>
      <xdr:spPr>
        <a:xfrm>
          <a:off x="16297275" y="76200"/>
          <a:ext cx="1095375" cy="533400"/>
        </a:xfrm>
        <a:prstGeom prst="rect">
          <a:avLst/>
        </a:prstGeom>
        <a:noFill/>
        <a:ln w="9525" cmpd="sng">
          <a:noFill/>
        </a:ln>
      </xdr:spPr>
    </xdr:pic>
    <xdr:clientData/>
  </xdr:twoCellAnchor>
  <xdr:oneCellAnchor>
    <xdr:from>
      <xdr:col>2</xdr:col>
      <xdr:colOff>428625</xdr:colOff>
      <xdr:row>27</xdr:row>
      <xdr:rowOff>123825</xdr:rowOff>
    </xdr:from>
    <xdr:ext cx="180975" cy="266700"/>
    <xdr:sp fLocksText="0">
      <xdr:nvSpPr>
        <xdr:cNvPr id="7" name="Tekstiruutu 11"/>
        <xdr:cNvSpPr txBox="1">
          <a:spLocks noChangeArrowheads="1"/>
        </xdr:cNvSpPr>
      </xdr:nvSpPr>
      <xdr:spPr>
        <a:xfrm>
          <a:off x="2457450" y="56769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7</xdr:col>
      <xdr:colOff>762000</xdr:colOff>
      <xdr:row>3</xdr:row>
      <xdr:rowOff>66675</xdr:rowOff>
    </xdr:from>
    <xdr:to>
      <xdr:col>16</xdr:col>
      <xdr:colOff>28575</xdr:colOff>
      <xdr:row>20</xdr:row>
      <xdr:rowOff>76200</xdr:rowOff>
    </xdr:to>
    <xdr:sp>
      <xdr:nvSpPr>
        <xdr:cNvPr id="8" name="Tekstiruutu 3"/>
        <xdr:cNvSpPr txBox="1">
          <a:spLocks noChangeArrowheads="1"/>
        </xdr:cNvSpPr>
      </xdr:nvSpPr>
      <xdr:spPr>
        <a:xfrm>
          <a:off x="9163050" y="1571625"/>
          <a:ext cx="7686675" cy="2762250"/>
        </a:xfrm>
        <a:prstGeom prst="rect">
          <a:avLst/>
        </a:prstGeom>
        <a:solidFill>
          <a:srgbClr val="FFFFFF"/>
        </a:solidFill>
        <a:ln w="9525" cmpd="sng">
          <a:solidFill>
            <a:srgbClr val="7F7F7F"/>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Mitoitus työkalun käyttöohjeet ja mitoistussateet
</a:t>
          </a:r>
          <a:r>
            <a:rPr lang="en-US" cap="none" sz="14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Välilehdellä</a:t>
          </a:r>
          <a:r>
            <a:rPr lang="en-US" cap="none" sz="1200" b="0" i="0" u="none" baseline="0">
              <a:solidFill>
                <a:srgbClr val="000000"/>
              </a:solidFill>
              <a:latin typeface="Calibri"/>
              <a:ea typeface="Calibri"/>
              <a:cs typeface="Calibri"/>
            </a:rPr>
            <a:t> "Mitoitus" on työkalu, jon ka avulla saadaan pintavaluntamäärät, joita rakennetulla tontilla täytyy käsitellä tja viivyttää eri mitoitussateella. Mitoitussateet ja valuntakertoimet määritellään tällä välilehdellä. Tässä annetut lukemat ovat käytössä Vantaalla. Voit halutessasi käyttää muita arvoja muuttamalla niitä.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Mitoitusvälilehdellä on tarkoitus itse täyttää vihreällä taustalla olevat solut eli aluksi määritellään millaista pintaa-alaa tontilla on luonnontilassa. Tämän jälkeen annetaan pinta-alatiedot, jotka tontilla ovat rakentamisen jälkeen. Keltaisella taustalla esitetään lukemat, jotka työkalu laskee. Pylväsdiagrammi havainnoillistaa tuloksia visuaallisesti.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"Ilmastonmuutoslisä"-välilehdellä otetaan huomioon, tulevaisuudessa tapahtuvat muutokset liittyen sademääriin. Rankkasateiden odotetaan voimituvan 10-25 % riippuen. Haluamansa prosenttiluvin voi määritellä tällä välilehdellä. Tonttien pinta-alat määritellään "Mitoituis"-välilehdellä.</a:t>
          </a:r>
        </a:p>
      </xdr:txBody>
    </xdr:sp>
    <xdr:clientData/>
  </xdr:twoCellAnchor>
  <xdr:twoCellAnchor>
    <xdr:from>
      <xdr:col>13</xdr:col>
      <xdr:colOff>419100</xdr:colOff>
      <xdr:row>25</xdr:row>
      <xdr:rowOff>76200</xdr:rowOff>
    </xdr:from>
    <xdr:to>
      <xdr:col>14</xdr:col>
      <xdr:colOff>1914525</xdr:colOff>
      <xdr:row>28</xdr:row>
      <xdr:rowOff>152400</xdr:rowOff>
    </xdr:to>
    <xdr:sp>
      <xdr:nvSpPr>
        <xdr:cNvPr id="9" name="Pyöristetty kuvaselitesuorakulmio 12"/>
        <xdr:cNvSpPr>
          <a:spLocks/>
        </xdr:cNvSpPr>
      </xdr:nvSpPr>
      <xdr:spPr>
        <a:xfrm>
          <a:off x="13811250" y="5143500"/>
          <a:ext cx="2105025" cy="762000"/>
        </a:xfrm>
        <a:prstGeom prst="wedgeRoundRectCallout">
          <a:avLst>
            <a:gd name="adj1" fmla="val -62560"/>
            <a:gd name="adj2" fmla="val 76504"/>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Määritä halutessasi</a:t>
          </a:r>
          <a:r>
            <a:rPr lang="en-US" cap="none" sz="1100" b="0" i="0" u="none" baseline="0">
              <a:solidFill>
                <a:srgbClr val="000000"/>
              </a:solidFill>
            </a:rPr>
            <a:t> mitoitussateiden rankkuus ja kesto, taulukossa valmiina Vantaalla käytettäviä arvoja.</a:t>
          </a:r>
        </a:p>
      </xdr:txBody>
    </xdr:sp>
    <xdr:clientData/>
  </xdr:twoCellAnchor>
  <xdr:twoCellAnchor>
    <xdr:from>
      <xdr:col>12</xdr:col>
      <xdr:colOff>571500</xdr:colOff>
      <xdr:row>31</xdr:row>
      <xdr:rowOff>104775</xdr:rowOff>
    </xdr:from>
    <xdr:to>
      <xdr:col>14</xdr:col>
      <xdr:colOff>1362075</xdr:colOff>
      <xdr:row>36</xdr:row>
      <xdr:rowOff>38100</xdr:rowOff>
    </xdr:to>
    <xdr:sp>
      <xdr:nvSpPr>
        <xdr:cNvPr id="10" name="Pyöristetty kuvaselitesuorakulmio 13"/>
        <xdr:cNvSpPr>
          <a:spLocks/>
        </xdr:cNvSpPr>
      </xdr:nvSpPr>
      <xdr:spPr>
        <a:xfrm>
          <a:off x="13354050" y="6343650"/>
          <a:ext cx="2009775" cy="781050"/>
        </a:xfrm>
        <a:prstGeom prst="wedgeRoundRectCallout">
          <a:avLst>
            <a:gd name="adj1" fmla="val -62560"/>
            <a:gd name="adj2" fmla="val 76504"/>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Määritä halutessasi</a:t>
          </a:r>
          <a:r>
            <a:rPr lang="en-US" cap="none" sz="1100" b="0" i="0" u="none" baseline="0">
              <a:solidFill>
                <a:srgbClr val="000000"/>
              </a:solidFill>
            </a:rPr>
            <a:t> valuntakertoimet</a:t>
          </a:r>
          <a:r>
            <a:rPr lang="en-US" cap="none" sz="1100" b="0" i="0" u="none" baseline="0">
              <a:solidFill>
                <a:srgbClr val="000000"/>
              </a:solidFill>
            </a:rPr>
            <a:t>, taulukossa valmiina Vantaalla käytettäviä arvoja.</a:t>
          </a:r>
        </a:p>
      </xdr:txBody>
    </xdr:sp>
    <xdr:clientData/>
  </xdr:twoCellAnchor>
  <xdr:twoCellAnchor>
    <xdr:from>
      <xdr:col>13</xdr:col>
      <xdr:colOff>295275</xdr:colOff>
      <xdr:row>37</xdr:row>
      <xdr:rowOff>142875</xdr:rowOff>
    </xdr:from>
    <xdr:to>
      <xdr:col>14</xdr:col>
      <xdr:colOff>1428750</xdr:colOff>
      <xdr:row>41</xdr:row>
      <xdr:rowOff>114300</xdr:rowOff>
    </xdr:to>
    <xdr:sp>
      <xdr:nvSpPr>
        <xdr:cNvPr id="11" name="Pyöristetty kuvaselitesuorakulmio 15"/>
        <xdr:cNvSpPr>
          <a:spLocks/>
        </xdr:cNvSpPr>
      </xdr:nvSpPr>
      <xdr:spPr>
        <a:xfrm>
          <a:off x="13687425" y="7391400"/>
          <a:ext cx="1743075" cy="619125"/>
        </a:xfrm>
        <a:prstGeom prst="wedgeRoundRectCallout">
          <a:avLst>
            <a:gd name="adj1" fmla="val -62560"/>
            <a:gd name="adj2" fmla="val 76504"/>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Määritä, minkä</a:t>
          </a:r>
          <a:r>
            <a:rPr lang="en-US" cap="none" sz="1100" b="0" i="0" u="none" baseline="0">
              <a:solidFill>
                <a:srgbClr val="000000"/>
              </a:solidFill>
            </a:rPr>
            <a:t> verran rankkasateet kasvavat (10-25 %).</a:t>
          </a:r>
        </a:p>
      </xdr:txBody>
    </xdr:sp>
    <xdr:clientData/>
  </xdr:twoCellAnchor>
  <xdr:twoCellAnchor>
    <xdr:from>
      <xdr:col>10</xdr:col>
      <xdr:colOff>1676400</xdr:colOff>
      <xdr:row>22</xdr:row>
      <xdr:rowOff>38100</xdr:rowOff>
    </xdr:from>
    <xdr:to>
      <xdr:col>14</xdr:col>
      <xdr:colOff>276225</xdr:colOff>
      <xdr:row>24</xdr:row>
      <xdr:rowOff>57150</xdr:rowOff>
    </xdr:to>
    <xdr:sp>
      <xdr:nvSpPr>
        <xdr:cNvPr id="12" name="Tekstiruutu 6"/>
        <xdr:cNvSpPr txBox="1">
          <a:spLocks noChangeArrowheads="1"/>
        </xdr:cNvSpPr>
      </xdr:nvSpPr>
      <xdr:spPr>
        <a:xfrm>
          <a:off x="11725275" y="4619625"/>
          <a:ext cx="2552700" cy="342900"/>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Mitoitusehtojen</a:t>
          </a:r>
          <a:r>
            <a:rPr lang="en-US" cap="none" sz="1400" b="1" i="0" u="none" baseline="0">
              <a:solidFill>
                <a:srgbClr val="000000"/>
              </a:solidFill>
              <a:latin typeface="Calibri"/>
              <a:ea typeface="Calibri"/>
              <a:cs typeface="Calibri"/>
            </a:rPr>
            <a:t> määrittäminen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1771650</xdr:colOff>
      <xdr:row>20</xdr:row>
      <xdr:rowOff>180975</xdr:rowOff>
    </xdr:from>
    <xdr:to>
      <xdr:col>22</xdr:col>
      <xdr:colOff>9525</xdr:colOff>
      <xdr:row>41</xdr:row>
      <xdr:rowOff>171450</xdr:rowOff>
    </xdr:to>
    <xdr:graphicFrame>
      <xdr:nvGraphicFramePr>
        <xdr:cNvPr id="1" name="Kaavio 1"/>
        <xdr:cNvGraphicFramePr/>
      </xdr:nvGraphicFramePr>
      <xdr:xfrm>
        <a:off x="10439400" y="5619750"/>
        <a:ext cx="7048500" cy="4352925"/>
      </xdr:xfrm>
      <a:graphic>
        <a:graphicData uri="http://schemas.openxmlformats.org/drawingml/2006/chart">
          <c:chart xmlns:c="http://schemas.openxmlformats.org/drawingml/2006/chart" r:id="rId1"/>
        </a:graphicData>
      </a:graphic>
    </xdr:graphicFrame>
    <xdr:clientData/>
  </xdr:twoCellAnchor>
  <xdr:twoCellAnchor>
    <xdr:from>
      <xdr:col>8</xdr:col>
      <xdr:colOff>228600</xdr:colOff>
      <xdr:row>11</xdr:row>
      <xdr:rowOff>142875</xdr:rowOff>
    </xdr:from>
    <xdr:to>
      <xdr:col>12</xdr:col>
      <xdr:colOff>257175</xdr:colOff>
      <xdr:row>14</xdr:row>
      <xdr:rowOff>152400</xdr:rowOff>
    </xdr:to>
    <xdr:sp>
      <xdr:nvSpPr>
        <xdr:cNvPr id="2" name="Pyöristetty kuvaselitesuorakulmio 23"/>
        <xdr:cNvSpPr>
          <a:spLocks/>
        </xdr:cNvSpPr>
      </xdr:nvSpPr>
      <xdr:spPr>
        <a:xfrm>
          <a:off x="6543675" y="3733800"/>
          <a:ext cx="2000250" cy="714375"/>
        </a:xfrm>
        <a:prstGeom prst="wedgeRoundRectCallout">
          <a:avLst>
            <a:gd name="adj1" fmla="val -59708"/>
            <a:gd name="adj2" fmla="val 63388"/>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Pintavalunnan</a:t>
          </a:r>
          <a:r>
            <a:rPr lang="en-US" cap="none" sz="1100" b="0" i="0" u="none" baseline="0">
              <a:solidFill>
                <a:srgbClr val="000000"/>
              </a:solidFill>
            </a:rPr>
            <a:t> määrä</a:t>
          </a:r>
          <a:r>
            <a:rPr lang="en-US" cap="none" sz="1100" b="0" i="0" u="none" baseline="0">
              <a:solidFill>
                <a:srgbClr val="000000"/>
              </a:solidFill>
            </a:rPr>
            <a:t>,</a:t>
          </a:r>
          <a:r>
            <a:rPr lang="en-US" cap="none" sz="1100" b="0" i="0" u="none" baseline="0">
              <a:solidFill>
                <a:srgbClr val="000000"/>
              </a:solidFill>
            </a:rPr>
            <a:t> joka tontilta poistuu luonnontilassa kuutioina. </a:t>
          </a:r>
        </a:p>
      </xdr:txBody>
    </xdr:sp>
    <xdr:clientData/>
  </xdr:twoCellAnchor>
  <xdr:twoCellAnchor>
    <xdr:from>
      <xdr:col>8</xdr:col>
      <xdr:colOff>904875</xdr:colOff>
      <xdr:row>5</xdr:row>
      <xdr:rowOff>66675</xdr:rowOff>
    </xdr:from>
    <xdr:to>
      <xdr:col>12</xdr:col>
      <xdr:colOff>123825</xdr:colOff>
      <xdr:row>8</xdr:row>
      <xdr:rowOff>57150</xdr:rowOff>
    </xdr:to>
    <xdr:sp>
      <xdr:nvSpPr>
        <xdr:cNvPr id="3" name="Nuoli oikealle 25"/>
        <xdr:cNvSpPr>
          <a:spLocks/>
        </xdr:cNvSpPr>
      </xdr:nvSpPr>
      <xdr:spPr>
        <a:xfrm>
          <a:off x="7219950" y="2295525"/>
          <a:ext cx="1190625" cy="685800"/>
        </a:xfrm>
        <a:prstGeom prst="rightArrow">
          <a:avLst>
            <a:gd name="adj" fmla="val 21226"/>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361950</xdr:colOff>
      <xdr:row>2</xdr:row>
      <xdr:rowOff>104775</xdr:rowOff>
    </xdr:from>
    <xdr:to>
      <xdr:col>14</xdr:col>
      <xdr:colOff>828675</xdr:colOff>
      <xdr:row>4</xdr:row>
      <xdr:rowOff>57150</xdr:rowOff>
    </xdr:to>
    <xdr:sp>
      <xdr:nvSpPr>
        <xdr:cNvPr id="4" name="Tekstiruutu 26"/>
        <xdr:cNvSpPr txBox="1">
          <a:spLocks noChangeArrowheads="1"/>
        </xdr:cNvSpPr>
      </xdr:nvSpPr>
      <xdr:spPr>
        <a:xfrm>
          <a:off x="11125200" y="1771650"/>
          <a:ext cx="466725" cy="314325"/>
        </a:xfrm>
        <a:prstGeom prst="rect">
          <a:avLst/>
        </a:prstGeom>
        <a:solidFill>
          <a:srgbClr val="FFFFFF"/>
        </a:solidFill>
        <a:ln w="9525" cmpd="sng">
          <a:noFill/>
        </a:ln>
      </xdr:spPr>
      <xdr:txBody>
        <a:bodyPr vertOverflow="clip" wrap="square"/>
        <a:p>
          <a:pPr algn="l">
            <a:defRPr/>
          </a:pPr>
          <a:r>
            <a:rPr lang="en-US" cap="none" sz="1500" b="1" i="0" u="none" baseline="0">
              <a:solidFill>
                <a:srgbClr val="000000"/>
              </a:solidFill>
              <a:latin typeface="Calibri"/>
              <a:ea typeface="Calibri"/>
              <a:cs typeface="Calibri"/>
            </a:rPr>
            <a:t>2</a:t>
          </a:r>
          <a:r>
            <a:rPr lang="en-US" cap="none" sz="1500" b="1" i="0" u="none" baseline="30000">
              <a:solidFill>
                <a:srgbClr val="000000"/>
              </a:solidFill>
              <a:latin typeface="Calibri"/>
              <a:ea typeface="Calibri"/>
              <a:cs typeface="Calibri"/>
            </a:rPr>
            <a:t>O</a:t>
          </a:r>
        </a:p>
      </xdr:txBody>
    </xdr:sp>
    <xdr:clientData/>
  </xdr:twoCellAnchor>
  <xdr:twoCellAnchor>
    <xdr:from>
      <xdr:col>5</xdr:col>
      <xdr:colOff>9525</xdr:colOff>
      <xdr:row>2</xdr:row>
      <xdr:rowOff>66675</xdr:rowOff>
    </xdr:from>
    <xdr:to>
      <xdr:col>5</xdr:col>
      <xdr:colOff>466725</xdr:colOff>
      <xdr:row>5</xdr:row>
      <xdr:rowOff>66675</xdr:rowOff>
    </xdr:to>
    <xdr:sp>
      <xdr:nvSpPr>
        <xdr:cNvPr id="5" name="Tekstiruutu 27"/>
        <xdr:cNvSpPr txBox="1">
          <a:spLocks noChangeArrowheads="1"/>
        </xdr:cNvSpPr>
      </xdr:nvSpPr>
      <xdr:spPr>
        <a:xfrm>
          <a:off x="3181350" y="1733550"/>
          <a:ext cx="457200" cy="561975"/>
        </a:xfrm>
        <a:prstGeom prst="rect">
          <a:avLst/>
        </a:prstGeom>
        <a:solidFill>
          <a:srgbClr val="FFFFFF"/>
        </a:solidFill>
        <a:ln w="9525" cmpd="sng">
          <a:noFill/>
        </a:ln>
      </xdr:spPr>
      <xdr:txBody>
        <a:bodyPr vertOverflow="clip" wrap="square"/>
        <a:p>
          <a:pPr algn="l">
            <a:defRPr/>
          </a:pPr>
          <a:r>
            <a:rPr lang="en-US" cap="none" sz="1500" b="1" i="0" u="none" baseline="0">
              <a:solidFill>
                <a:srgbClr val="000000"/>
              </a:solidFill>
              <a:latin typeface="Calibri"/>
              <a:ea typeface="Calibri"/>
              <a:cs typeface="Calibri"/>
            </a:rPr>
            <a:t>1</a:t>
          </a:r>
          <a:r>
            <a:rPr lang="en-US" cap="none" sz="1500" b="1" i="0" u="none" baseline="30000">
              <a:solidFill>
                <a:srgbClr val="000000"/>
              </a:solidFill>
              <a:latin typeface="Calibri"/>
              <a:ea typeface="Calibri"/>
              <a:cs typeface="Calibri"/>
            </a:rPr>
            <a:t>O</a:t>
          </a:r>
        </a:p>
      </xdr:txBody>
    </xdr:sp>
    <xdr:clientData/>
  </xdr:twoCellAnchor>
  <xdr:twoCellAnchor>
    <xdr:from>
      <xdr:col>5</xdr:col>
      <xdr:colOff>504825</xdr:colOff>
      <xdr:row>3</xdr:row>
      <xdr:rowOff>19050</xdr:rowOff>
    </xdr:from>
    <xdr:to>
      <xdr:col>7</xdr:col>
      <xdr:colOff>895350</xdr:colOff>
      <xdr:row>6</xdr:row>
      <xdr:rowOff>76200</xdr:rowOff>
    </xdr:to>
    <xdr:sp>
      <xdr:nvSpPr>
        <xdr:cNvPr id="6" name="Pyöristetty kuvaselitesuorakulmio 28"/>
        <xdr:cNvSpPr>
          <a:spLocks/>
        </xdr:cNvSpPr>
      </xdr:nvSpPr>
      <xdr:spPr>
        <a:xfrm>
          <a:off x="3676650" y="1847850"/>
          <a:ext cx="2628900" cy="619125"/>
        </a:xfrm>
        <a:prstGeom prst="wedgeRoundRectCallout">
          <a:avLst>
            <a:gd name="adj1" fmla="val -16740"/>
            <a:gd name="adj2" fmla="val 38972"/>
          </a:avLst>
        </a:prstGeom>
        <a:solidFill>
          <a:srgbClr val="EBF1DE"/>
        </a:solidFill>
        <a:ln w="9525" cmpd="sng">
          <a:solidFill>
            <a:srgbClr val="000000"/>
          </a:solidFill>
          <a:headEnd type="none"/>
          <a:tailEnd type="none"/>
        </a:ln>
      </xdr:spPr>
      <xdr:txBody>
        <a:bodyPr vertOverflow="clip" wrap="square"/>
        <a:p>
          <a:pPr algn="l">
            <a:defRPr/>
          </a:pPr>
          <a:r>
            <a:rPr lang="en-US" cap="none" sz="1300" b="0" i="0" u="none" baseline="0">
              <a:solidFill>
                <a:srgbClr val="000000"/>
              </a:solidFill>
            </a:rPr>
            <a:t>Lisää</a:t>
          </a:r>
          <a:r>
            <a:rPr lang="en-US" cap="none" sz="1300" b="0" i="0" u="none" baseline="0">
              <a:solidFill>
                <a:srgbClr val="000000"/>
              </a:solidFill>
            </a:rPr>
            <a:t> tontien eri pintojen pinta-alat kuutioina vihreisiin soluihin.</a:t>
          </a:r>
        </a:p>
      </xdr:txBody>
    </xdr:sp>
    <xdr:clientData/>
  </xdr:twoCellAnchor>
  <xdr:twoCellAnchor>
    <xdr:from>
      <xdr:col>14</xdr:col>
      <xdr:colOff>866775</xdr:colOff>
      <xdr:row>2</xdr:row>
      <xdr:rowOff>142875</xdr:rowOff>
    </xdr:from>
    <xdr:to>
      <xdr:col>19</xdr:col>
      <xdr:colOff>9525</xdr:colOff>
      <xdr:row>6</xdr:row>
      <xdr:rowOff>9525</xdr:rowOff>
    </xdr:to>
    <xdr:sp>
      <xdr:nvSpPr>
        <xdr:cNvPr id="7" name="Pyöristetty kuvaselitesuorakulmio 29"/>
        <xdr:cNvSpPr>
          <a:spLocks/>
        </xdr:cNvSpPr>
      </xdr:nvSpPr>
      <xdr:spPr>
        <a:xfrm>
          <a:off x="11630025" y="1809750"/>
          <a:ext cx="3733800" cy="590550"/>
        </a:xfrm>
        <a:prstGeom prst="wedgeRoundRectCallout">
          <a:avLst>
            <a:gd name="adj1" fmla="val -16740"/>
            <a:gd name="adj2" fmla="val 38972"/>
          </a:avLst>
        </a:prstGeom>
        <a:solidFill>
          <a:srgbClr val="EBF1DE"/>
        </a:solidFill>
        <a:ln w="9525" cmpd="sng">
          <a:solidFill>
            <a:srgbClr val="000000"/>
          </a:solidFill>
          <a:headEnd type="none"/>
          <a:tailEnd type="none"/>
        </a:ln>
      </xdr:spPr>
      <xdr:txBody>
        <a:bodyPr vertOverflow="clip" wrap="square"/>
        <a:p>
          <a:pPr algn="l">
            <a:defRPr/>
          </a:pPr>
          <a:r>
            <a:rPr lang="en-US" cap="none" sz="1300" b="0" i="0" u="none" baseline="0">
              <a:solidFill>
                <a:srgbClr val="000000"/>
              </a:solidFill>
            </a:rPr>
            <a:t>Lisää</a:t>
          </a:r>
          <a:r>
            <a:rPr lang="en-US" cap="none" sz="1300" b="0" i="0" u="none" baseline="0">
              <a:solidFill>
                <a:srgbClr val="000000"/>
              </a:solidFill>
            </a:rPr>
            <a:t> tontien eri pintojen pinta-alat rakentamisen jälkeen kuutioina vihreisiin soluihin.</a:t>
          </a:r>
        </a:p>
      </xdr:txBody>
    </xdr:sp>
    <xdr:clientData/>
  </xdr:twoCellAnchor>
  <xdr:twoCellAnchor>
    <xdr:from>
      <xdr:col>18</xdr:col>
      <xdr:colOff>485775</xdr:colOff>
      <xdr:row>12</xdr:row>
      <xdr:rowOff>123825</xdr:rowOff>
    </xdr:from>
    <xdr:to>
      <xdr:col>21</xdr:col>
      <xdr:colOff>238125</xdr:colOff>
      <xdr:row>16</xdr:row>
      <xdr:rowOff>9525</xdr:rowOff>
    </xdr:to>
    <xdr:sp>
      <xdr:nvSpPr>
        <xdr:cNvPr id="8" name="Pyöristetty kuvaselitesuorakulmio 30"/>
        <xdr:cNvSpPr>
          <a:spLocks/>
        </xdr:cNvSpPr>
      </xdr:nvSpPr>
      <xdr:spPr>
        <a:xfrm>
          <a:off x="14811375" y="3905250"/>
          <a:ext cx="2457450" cy="781050"/>
        </a:xfrm>
        <a:prstGeom prst="wedgeRoundRectCallout">
          <a:avLst>
            <a:gd name="adj1" fmla="val -55097"/>
            <a:gd name="adj2" fmla="val 49412"/>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Pintavalunnan määrät,</a:t>
          </a:r>
          <a:r>
            <a:rPr lang="en-US" cap="none" sz="1100" b="0" i="0" u="none" baseline="0">
              <a:solidFill>
                <a:srgbClr val="000000"/>
              </a:solidFill>
            </a:rPr>
            <a:t> jotka syntyvät  tontilla rakentamisen jälkeen kuutioina eri mitoitussateilla. </a:t>
          </a:r>
        </a:p>
      </xdr:txBody>
    </xdr:sp>
    <xdr:clientData/>
  </xdr:twoCellAnchor>
  <xdr:twoCellAnchor>
    <xdr:from>
      <xdr:col>8</xdr:col>
      <xdr:colOff>723900</xdr:colOff>
      <xdr:row>18</xdr:row>
      <xdr:rowOff>85725</xdr:rowOff>
    </xdr:from>
    <xdr:to>
      <xdr:col>12</xdr:col>
      <xdr:colOff>76200</xdr:colOff>
      <xdr:row>22</xdr:row>
      <xdr:rowOff>38100</xdr:rowOff>
    </xdr:to>
    <xdr:sp>
      <xdr:nvSpPr>
        <xdr:cNvPr id="9" name="Nuoli oikealle 31"/>
        <xdr:cNvSpPr>
          <a:spLocks/>
        </xdr:cNvSpPr>
      </xdr:nvSpPr>
      <xdr:spPr>
        <a:xfrm rot="8528042">
          <a:off x="7038975" y="5143500"/>
          <a:ext cx="1323975" cy="714375"/>
        </a:xfrm>
        <a:prstGeom prst="rightArrow">
          <a:avLst>
            <a:gd name="adj" fmla="val 23041"/>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638175</xdr:colOff>
      <xdr:row>22</xdr:row>
      <xdr:rowOff>180975</xdr:rowOff>
    </xdr:from>
    <xdr:to>
      <xdr:col>8</xdr:col>
      <xdr:colOff>485775</xdr:colOff>
      <xdr:row>26</xdr:row>
      <xdr:rowOff>19050</xdr:rowOff>
    </xdr:to>
    <xdr:sp>
      <xdr:nvSpPr>
        <xdr:cNvPr id="10" name="Tekstiruutu 34"/>
        <xdr:cNvSpPr txBox="1">
          <a:spLocks noChangeArrowheads="1"/>
        </xdr:cNvSpPr>
      </xdr:nvSpPr>
      <xdr:spPr>
        <a:xfrm>
          <a:off x="2762250" y="6000750"/>
          <a:ext cx="4038600" cy="600075"/>
        </a:xfrm>
        <a:prstGeom prst="rect">
          <a:avLst/>
        </a:prstGeom>
        <a:noFill/>
        <a:ln w="9525" cmpd="sng">
          <a:noFill/>
        </a:ln>
      </xdr:spPr>
      <xdr:txBody>
        <a:bodyPr vertOverflow="clip" wrap="square"/>
        <a:p>
          <a:pPr algn="l">
            <a:defRPr/>
          </a:pPr>
          <a:r>
            <a:rPr lang="en-US" cap="none" sz="1500" b="1" i="0" u="none" baseline="0">
              <a:solidFill>
                <a:srgbClr val="000000"/>
              </a:solidFill>
              <a:latin typeface="Calibri"/>
              <a:ea typeface="Calibri"/>
              <a:cs typeface="Calibri"/>
            </a:rPr>
            <a:t>Käsiteltävät</a:t>
          </a:r>
          <a:r>
            <a:rPr lang="en-US" cap="none" sz="1500" b="1" i="0" u="none" baseline="0">
              <a:solidFill>
                <a:srgbClr val="000000"/>
              </a:solidFill>
              <a:latin typeface="Calibri"/>
              <a:ea typeface="Calibri"/>
              <a:cs typeface="Calibri"/>
            </a:rPr>
            <a:t> ja tontilta poistuvat pintavalunnat kuutioina</a:t>
          </a:r>
        </a:p>
      </xdr:txBody>
    </xdr:sp>
    <xdr:clientData/>
  </xdr:twoCellAnchor>
  <xdr:twoCellAnchor>
    <xdr:from>
      <xdr:col>2</xdr:col>
      <xdr:colOff>66675</xdr:colOff>
      <xdr:row>2</xdr:row>
      <xdr:rowOff>85725</xdr:rowOff>
    </xdr:from>
    <xdr:to>
      <xdr:col>4</xdr:col>
      <xdr:colOff>704850</xdr:colOff>
      <xdr:row>6</xdr:row>
      <xdr:rowOff>47625</xdr:rowOff>
    </xdr:to>
    <xdr:sp>
      <xdr:nvSpPr>
        <xdr:cNvPr id="11" name="Tekstiruutu 35"/>
        <xdr:cNvSpPr txBox="1">
          <a:spLocks noChangeArrowheads="1"/>
        </xdr:cNvSpPr>
      </xdr:nvSpPr>
      <xdr:spPr>
        <a:xfrm>
          <a:off x="1152525" y="1752600"/>
          <a:ext cx="1676400" cy="685800"/>
        </a:xfrm>
        <a:prstGeom prst="rect">
          <a:avLst/>
        </a:prstGeom>
        <a:noFill/>
        <a:ln w="9525" cmpd="sng">
          <a:noFill/>
        </a:ln>
      </xdr:spPr>
      <xdr:txBody>
        <a:bodyPr vertOverflow="clip" wrap="square"/>
        <a:p>
          <a:pPr algn="l">
            <a:defRPr/>
          </a:pPr>
          <a:r>
            <a:rPr lang="en-US" cap="none" sz="1500" b="1" i="0" u="none" baseline="0">
              <a:solidFill>
                <a:srgbClr val="000000"/>
              </a:solidFill>
              <a:latin typeface="Calibri"/>
              <a:ea typeface="Calibri"/>
              <a:cs typeface="Calibri"/>
            </a:rPr>
            <a:t>Luonnontilainen</a:t>
          </a:r>
          <a:r>
            <a:rPr lang="en-US" cap="none" sz="1500" b="1" i="0" u="none" baseline="0">
              <a:solidFill>
                <a:srgbClr val="000000"/>
              </a:solidFill>
              <a:latin typeface="Calibri"/>
              <a:ea typeface="Calibri"/>
              <a:cs typeface="Calibri"/>
            </a:rPr>
            <a:t> tontti</a:t>
          </a:r>
        </a:p>
      </xdr:txBody>
    </xdr:sp>
    <xdr:clientData/>
  </xdr:twoCellAnchor>
  <xdr:twoCellAnchor>
    <xdr:from>
      <xdr:col>12</xdr:col>
      <xdr:colOff>133350</xdr:colOff>
      <xdr:row>2</xdr:row>
      <xdr:rowOff>104775</xdr:rowOff>
    </xdr:from>
    <xdr:to>
      <xdr:col>14</xdr:col>
      <xdr:colOff>495300</xdr:colOff>
      <xdr:row>4</xdr:row>
      <xdr:rowOff>0</xdr:rowOff>
    </xdr:to>
    <xdr:sp>
      <xdr:nvSpPr>
        <xdr:cNvPr id="12" name="Tekstiruutu 36"/>
        <xdr:cNvSpPr txBox="1">
          <a:spLocks noChangeArrowheads="1"/>
        </xdr:cNvSpPr>
      </xdr:nvSpPr>
      <xdr:spPr>
        <a:xfrm>
          <a:off x="8420100" y="1771650"/>
          <a:ext cx="2838450" cy="257175"/>
        </a:xfrm>
        <a:prstGeom prst="rect">
          <a:avLst/>
        </a:prstGeom>
        <a:noFill/>
        <a:ln w="9525" cmpd="sng">
          <a:noFill/>
        </a:ln>
      </xdr:spPr>
      <xdr:txBody>
        <a:bodyPr vertOverflow="clip" wrap="square"/>
        <a:p>
          <a:pPr algn="l">
            <a:defRPr/>
          </a:pPr>
          <a:r>
            <a:rPr lang="en-US" cap="none" sz="1500" b="1" i="0" u="none" baseline="0">
              <a:solidFill>
                <a:srgbClr val="000000"/>
              </a:solidFill>
            </a:rPr>
            <a:t>Rakennettu tontti</a:t>
          </a:r>
        </a:p>
      </xdr:txBody>
    </xdr:sp>
    <xdr:clientData/>
  </xdr:twoCellAnchor>
  <xdr:twoCellAnchor>
    <xdr:from>
      <xdr:col>9</xdr:col>
      <xdr:colOff>190500</xdr:colOff>
      <xdr:row>24</xdr:row>
      <xdr:rowOff>0</xdr:rowOff>
    </xdr:from>
    <xdr:to>
      <xdr:col>13</xdr:col>
      <xdr:colOff>952500</xdr:colOff>
      <xdr:row>27</xdr:row>
      <xdr:rowOff>114300</xdr:rowOff>
    </xdr:to>
    <xdr:sp>
      <xdr:nvSpPr>
        <xdr:cNvPr id="13" name="Pyöristetty kuvaselitesuorakulmio 37"/>
        <xdr:cNvSpPr>
          <a:spLocks/>
        </xdr:cNvSpPr>
      </xdr:nvSpPr>
      <xdr:spPr>
        <a:xfrm>
          <a:off x="7486650" y="6200775"/>
          <a:ext cx="2133600" cy="685800"/>
        </a:xfrm>
        <a:prstGeom prst="wedgeRoundRectCallout">
          <a:avLst>
            <a:gd name="adj1" fmla="val -102486"/>
            <a:gd name="adj2" fmla="val 77810"/>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Määrä pintavaluntaa,</a:t>
          </a:r>
          <a:r>
            <a:rPr lang="en-US" cap="none" sz="1100" b="0" i="0" u="none" baseline="0">
              <a:solidFill>
                <a:srgbClr val="000000"/>
              </a:solidFill>
            </a:rPr>
            <a:t> joka saa </a:t>
          </a:r>
          <a:r>
            <a:rPr lang="en-US" cap="none" sz="1100" b="0" i="0" u="none" baseline="0">
              <a:solidFill>
                <a:srgbClr val="000000"/>
              </a:solidFill>
            </a:rPr>
            <a:t> poistua </a:t>
          </a:r>
          <a:r>
            <a:rPr lang="en-US" cap="none" sz="1100" b="0" i="0" u="none" baseline="0">
              <a:solidFill>
                <a:srgbClr val="000000"/>
              </a:solidFill>
            </a:rPr>
            <a:t>jokaisesssa mitoitustilanteessa.</a:t>
          </a:r>
        </a:p>
      </xdr:txBody>
    </xdr:sp>
    <xdr:clientData/>
  </xdr:twoCellAnchor>
  <xdr:twoCellAnchor>
    <xdr:from>
      <xdr:col>9</xdr:col>
      <xdr:colOff>57150</xdr:colOff>
      <xdr:row>28</xdr:row>
      <xdr:rowOff>142875</xdr:rowOff>
    </xdr:from>
    <xdr:to>
      <xdr:col>13</xdr:col>
      <xdr:colOff>819150</xdr:colOff>
      <xdr:row>30</xdr:row>
      <xdr:rowOff>180975</xdr:rowOff>
    </xdr:to>
    <xdr:sp>
      <xdr:nvSpPr>
        <xdr:cNvPr id="14" name="Pyöristetty kuvaselitesuorakulmio 38"/>
        <xdr:cNvSpPr>
          <a:spLocks/>
        </xdr:cNvSpPr>
      </xdr:nvSpPr>
      <xdr:spPr>
        <a:xfrm>
          <a:off x="7353300" y="7105650"/>
          <a:ext cx="2133600" cy="666750"/>
        </a:xfrm>
        <a:prstGeom prst="wedgeRoundRectCallout">
          <a:avLst>
            <a:gd name="adj1" fmla="val -99671"/>
            <a:gd name="adj2" fmla="val -52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Määrä</a:t>
          </a:r>
          <a:r>
            <a:rPr lang="en-US" cap="none" sz="1100" b="0" i="0" u="none" baseline="0">
              <a:solidFill>
                <a:srgbClr val="000000"/>
              </a:solidFill>
            </a:rPr>
            <a:t> pintavaluntaa, joka täytyy käsitellä  jokaisessa mitoitus tilanteessa tontilla</a:t>
          </a:r>
        </a:p>
      </xdr:txBody>
    </xdr:sp>
    <xdr:clientData/>
  </xdr:twoCellAnchor>
  <xdr:twoCellAnchor>
    <xdr:from>
      <xdr:col>18</xdr:col>
      <xdr:colOff>38100</xdr:colOff>
      <xdr:row>14</xdr:row>
      <xdr:rowOff>38100</xdr:rowOff>
    </xdr:from>
    <xdr:to>
      <xdr:col>18</xdr:col>
      <xdr:colOff>304800</xdr:colOff>
      <xdr:row>18</xdr:row>
      <xdr:rowOff>0</xdr:rowOff>
    </xdr:to>
    <xdr:sp>
      <xdr:nvSpPr>
        <xdr:cNvPr id="15" name="Oikea aaltosulje 39"/>
        <xdr:cNvSpPr>
          <a:spLocks/>
        </xdr:cNvSpPr>
      </xdr:nvSpPr>
      <xdr:spPr>
        <a:xfrm>
          <a:off x="14363700" y="4333875"/>
          <a:ext cx="266700" cy="723900"/>
        </a:xfrm>
        <a:prstGeom prst="rightBrace">
          <a:avLst>
            <a:gd name="adj1" fmla="val -46990"/>
            <a:gd name="adj2" fmla="val 138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32</xdr:row>
      <xdr:rowOff>19050</xdr:rowOff>
    </xdr:from>
    <xdr:to>
      <xdr:col>13</xdr:col>
      <xdr:colOff>1066800</xdr:colOff>
      <xdr:row>36</xdr:row>
      <xdr:rowOff>133350</xdr:rowOff>
    </xdr:to>
    <xdr:sp>
      <xdr:nvSpPr>
        <xdr:cNvPr id="16" name="Pyöristetty kuvaselitesuorakulmio 43"/>
        <xdr:cNvSpPr>
          <a:spLocks/>
        </xdr:cNvSpPr>
      </xdr:nvSpPr>
      <xdr:spPr>
        <a:xfrm>
          <a:off x="7400925" y="8105775"/>
          <a:ext cx="2333625" cy="876300"/>
        </a:xfrm>
        <a:prstGeom prst="wedgeRoundRectCallout">
          <a:avLst>
            <a:gd name="adj1" fmla="val -95462"/>
            <a:gd name="adj2" fmla="val -9202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Määrä</a:t>
          </a:r>
          <a:r>
            <a:rPr lang="en-US" cap="none" sz="1100" b="0" i="0" u="none" baseline="0">
              <a:solidFill>
                <a:srgbClr val="000000"/>
              </a:solidFill>
            </a:rPr>
            <a:t> pintavaluntaa, joka täytyy viivyttää rankkasade- ja tulvatilanteissa mitoitus tilanteessa tontilla</a:t>
          </a:r>
        </a:p>
      </xdr:txBody>
    </xdr:sp>
    <xdr:clientData/>
  </xdr:twoCellAnchor>
  <xdr:twoCellAnchor>
    <xdr:from>
      <xdr:col>7</xdr:col>
      <xdr:colOff>314325</xdr:colOff>
      <xdr:row>34</xdr:row>
      <xdr:rowOff>142875</xdr:rowOff>
    </xdr:from>
    <xdr:to>
      <xdr:col>9</xdr:col>
      <xdr:colOff>85725</xdr:colOff>
      <xdr:row>39</xdr:row>
      <xdr:rowOff>171450</xdr:rowOff>
    </xdr:to>
    <xdr:sp>
      <xdr:nvSpPr>
        <xdr:cNvPr id="17" name="Pyöristetty kuvaselitesuorakulmio 44"/>
        <xdr:cNvSpPr>
          <a:spLocks/>
        </xdr:cNvSpPr>
      </xdr:nvSpPr>
      <xdr:spPr>
        <a:xfrm>
          <a:off x="5724525" y="8610600"/>
          <a:ext cx="1657350" cy="981075"/>
        </a:xfrm>
        <a:prstGeom prst="wedgeRoundRectCallout">
          <a:avLst>
            <a:gd name="adj1" fmla="val -29087"/>
            <a:gd name="adj2" fmla="val -97175"/>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Määrä</a:t>
          </a:r>
          <a:r>
            <a:rPr lang="en-US" cap="none" sz="1100" b="0" i="0" u="none" baseline="0">
              <a:solidFill>
                <a:srgbClr val="000000"/>
              </a:solidFill>
            </a:rPr>
            <a:t> pintavaluntaa, joka saa poistua tontilla tulvareitille tulvatilanteessa </a:t>
          </a:r>
        </a:p>
      </xdr:txBody>
    </xdr:sp>
    <xdr:clientData/>
  </xdr:twoCellAnchor>
  <xdr:twoCellAnchor editAs="oneCell">
    <xdr:from>
      <xdr:col>0</xdr:col>
      <xdr:colOff>238125</xdr:colOff>
      <xdr:row>0</xdr:row>
      <xdr:rowOff>257175</xdr:rowOff>
    </xdr:from>
    <xdr:to>
      <xdr:col>4</xdr:col>
      <xdr:colOff>19050</xdr:colOff>
      <xdr:row>0</xdr:row>
      <xdr:rowOff>1171575</xdr:rowOff>
    </xdr:to>
    <xdr:pic>
      <xdr:nvPicPr>
        <xdr:cNvPr id="18" name="Kuva 2"/>
        <xdr:cNvPicPr preferRelativeResize="1">
          <a:picLocks noChangeAspect="1"/>
        </xdr:cNvPicPr>
      </xdr:nvPicPr>
      <xdr:blipFill>
        <a:blip r:embed="rId2"/>
        <a:stretch>
          <a:fillRect/>
        </a:stretch>
      </xdr:blipFill>
      <xdr:spPr>
        <a:xfrm>
          <a:off x="238125" y="257175"/>
          <a:ext cx="1905000" cy="914400"/>
        </a:xfrm>
        <a:prstGeom prst="rect">
          <a:avLst/>
        </a:prstGeom>
        <a:noFill/>
        <a:ln w="9525" cmpd="sng">
          <a:noFill/>
        </a:ln>
      </xdr:spPr>
    </xdr:pic>
    <xdr:clientData/>
  </xdr:twoCellAnchor>
  <xdr:twoCellAnchor editAs="oneCell">
    <xdr:from>
      <xdr:col>22</xdr:col>
      <xdr:colOff>238125</xdr:colOff>
      <xdr:row>0</xdr:row>
      <xdr:rowOff>171450</xdr:rowOff>
    </xdr:from>
    <xdr:to>
      <xdr:col>23</xdr:col>
      <xdr:colOff>828675</xdr:colOff>
      <xdr:row>0</xdr:row>
      <xdr:rowOff>695325</xdr:rowOff>
    </xdr:to>
    <xdr:pic>
      <xdr:nvPicPr>
        <xdr:cNvPr id="19" name="Kuva 4"/>
        <xdr:cNvPicPr preferRelativeResize="1">
          <a:picLocks noChangeAspect="1"/>
        </xdr:cNvPicPr>
      </xdr:nvPicPr>
      <xdr:blipFill>
        <a:blip r:embed="rId3"/>
        <a:stretch>
          <a:fillRect/>
        </a:stretch>
      </xdr:blipFill>
      <xdr:spPr>
        <a:xfrm>
          <a:off x="17716500" y="171450"/>
          <a:ext cx="1371600" cy="523875"/>
        </a:xfrm>
        <a:prstGeom prst="rect">
          <a:avLst/>
        </a:prstGeom>
        <a:noFill/>
        <a:ln w="9525" cmpd="sng">
          <a:noFill/>
        </a:ln>
      </xdr:spPr>
    </xdr:pic>
    <xdr:clientData/>
  </xdr:twoCellAnchor>
  <xdr:twoCellAnchor editAs="oneCell">
    <xdr:from>
      <xdr:col>24</xdr:col>
      <xdr:colOff>457200</xdr:colOff>
      <xdr:row>0</xdr:row>
      <xdr:rowOff>142875</xdr:rowOff>
    </xdr:from>
    <xdr:to>
      <xdr:col>25</xdr:col>
      <xdr:colOff>771525</xdr:colOff>
      <xdr:row>0</xdr:row>
      <xdr:rowOff>685800</xdr:rowOff>
    </xdr:to>
    <xdr:pic>
      <xdr:nvPicPr>
        <xdr:cNvPr id="20" name="Kuva 5"/>
        <xdr:cNvPicPr preferRelativeResize="1">
          <a:picLocks noChangeAspect="1"/>
        </xdr:cNvPicPr>
      </xdr:nvPicPr>
      <xdr:blipFill>
        <a:blip r:embed="rId4"/>
        <a:stretch>
          <a:fillRect/>
        </a:stretch>
      </xdr:blipFill>
      <xdr:spPr>
        <a:xfrm>
          <a:off x="19583400" y="142875"/>
          <a:ext cx="1095375" cy="542925"/>
        </a:xfrm>
        <a:prstGeom prst="rect">
          <a:avLst/>
        </a:prstGeom>
        <a:noFill/>
        <a:ln w="9525" cmpd="sng">
          <a:noFill/>
        </a:ln>
      </xdr:spPr>
    </xdr:pic>
    <xdr:clientData/>
  </xdr:twoCellAnchor>
  <xdr:twoCellAnchor editAs="oneCell">
    <xdr:from>
      <xdr:col>23</xdr:col>
      <xdr:colOff>781050</xdr:colOff>
      <xdr:row>0</xdr:row>
      <xdr:rowOff>895350</xdr:rowOff>
    </xdr:from>
    <xdr:to>
      <xdr:col>25</xdr:col>
      <xdr:colOff>295275</xdr:colOff>
      <xdr:row>0</xdr:row>
      <xdr:rowOff>1228725</xdr:rowOff>
    </xdr:to>
    <xdr:pic>
      <xdr:nvPicPr>
        <xdr:cNvPr id="21" name="Kuva 6"/>
        <xdr:cNvPicPr preferRelativeResize="1">
          <a:picLocks noChangeAspect="1"/>
        </xdr:cNvPicPr>
      </xdr:nvPicPr>
      <xdr:blipFill>
        <a:blip r:embed="rId5"/>
        <a:stretch>
          <a:fillRect/>
        </a:stretch>
      </xdr:blipFill>
      <xdr:spPr>
        <a:xfrm>
          <a:off x="19040475" y="895350"/>
          <a:ext cx="1162050" cy="333375"/>
        </a:xfrm>
        <a:prstGeom prst="rect">
          <a:avLst/>
        </a:prstGeom>
        <a:noFill/>
        <a:ln w="9525" cmpd="sng">
          <a:noFill/>
        </a:ln>
      </xdr:spPr>
    </xdr:pic>
    <xdr:clientData/>
  </xdr:twoCellAnchor>
  <xdr:twoCellAnchor>
    <xdr:from>
      <xdr:col>2</xdr:col>
      <xdr:colOff>142875</xdr:colOff>
      <xdr:row>22</xdr:row>
      <xdr:rowOff>114300</xdr:rowOff>
    </xdr:from>
    <xdr:to>
      <xdr:col>4</xdr:col>
      <xdr:colOff>314325</xdr:colOff>
      <xdr:row>25</xdr:row>
      <xdr:rowOff>57150</xdr:rowOff>
    </xdr:to>
    <xdr:sp>
      <xdr:nvSpPr>
        <xdr:cNvPr id="22" name="Tekstiruutu 42"/>
        <xdr:cNvSpPr txBox="1">
          <a:spLocks noChangeArrowheads="1"/>
        </xdr:cNvSpPr>
      </xdr:nvSpPr>
      <xdr:spPr>
        <a:xfrm>
          <a:off x="1228725" y="5934075"/>
          <a:ext cx="1209675" cy="514350"/>
        </a:xfrm>
        <a:prstGeom prst="rect">
          <a:avLst/>
        </a:prstGeom>
        <a:noFill/>
        <a:ln w="9525" cmpd="sng">
          <a:noFill/>
        </a:ln>
      </xdr:spPr>
      <xdr:txBody>
        <a:bodyPr vertOverflow="clip" wrap="square"/>
        <a:p>
          <a:pPr algn="l">
            <a:defRPr/>
          </a:pPr>
          <a:r>
            <a:rPr lang="en-US" cap="none" sz="1500" b="1" i="0" u="none" baseline="0">
              <a:solidFill>
                <a:srgbClr val="000000"/>
              </a:solidFill>
            </a:rPr>
            <a:t>Tulokset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1447800</xdr:colOff>
      <xdr:row>22</xdr:row>
      <xdr:rowOff>104775</xdr:rowOff>
    </xdr:from>
    <xdr:to>
      <xdr:col>21</xdr:col>
      <xdr:colOff>361950</xdr:colOff>
      <xdr:row>43</xdr:row>
      <xdr:rowOff>133350</xdr:rowOff>
    </xdr:to>
    <xdr:graphicFrame>
      <xdr:nvGraphicFramePr>
        <xdr:cNvPr id="1" name="Kaavio 1"/>
        <xdr:cNvGraphicFramePr/>
      </xdr:nvGraphicFramePr>
      <xdr:xfrm>
        <a:off x="10115550" y="5924550"/>
        <a:ext cx="7400925" cy="4391025"/>
      </xdr:xfrm>
      <a:graphic>
        <a:graphicData uri="http://schemas.openxmlformats.org/drawingml/2006/chart">
          <c:chart xmlns:c="http://schemas.openxmlformats.org/drawingml/2006/chart" r:id="rId1"/>
        </a:graphicData>
      </a:graphic>
    </xdr:graphicFrame>
    <xdr:clientData/>
  </xdr:twoCellAnchor>
  <xdr:twoCellAnchor>
    <xdr:from>
      <xdr:col>8</xdr:col>
      <xdr:colOff>228600</xdr:colOff>
      <xdr:row>11</xdr:row>
      <xdr:rowOff>142875</xdr:rowOff>
    </xdr:from>
    <xdr:to>
      <xdr:col>12</xdr:col>
      <xdr:colOff>257175</xdr:colOff>
      <xdr:row>14</xdr:row>
      <xdr:rowOff>152400</xdr:rowOff>
    </xdr:to>
    <xdr:sp>
      <xdr:nvSpPr>
        <xdr:cNvPr id="2" name="Pyöristetty kuvaselitesuorakulmio 2"/>
        <xdr:cNvSpPr>
          <a:spLocks/>
        </xdr:cNvSpPr>
      </xdr:nvSpPr>
      <xdr:spPr>
        <a:xfrm>
          <a:off x="6543675" y="3733800"/>
          <a:ext cx="2000250" cy="714375"/>
        </a:xfrm>
        <a:prstGeom prst="wedgeRoundRectCallout">
          <a:avLst>
            <a:gd name="adj1" fmla="val -59708"/>
            <a:gd name="adj2" fmla="val 63388"/>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Pintavalunnan</a:t>
          </a:r>
          <a:r>
            <a:rPr lang="en-US" cap="none" sz="1100" b="0" i="0" u="none" baseline="0">
              <a:solidFill>
                <a:srgbClr val="000000"/>
              </a:solidFill>
            </a:rPr>
            <a:t> määrä</a:t>
          </a:r>
          <a:r>
            <a:rPr lang="en-US" cap="none" sz="1100" b="0" i="0" u="none" baseline="0">
              <a:solidFill>
                <a:srgbClr val="000000"/>
              </a:solidFill>
            </a:rPr>
            <a:t>,</a:t>
          </a:r>
          <a:r>
            <a:rPr lang="en-US" cap="none" sz="1100" b="0" i="0" u="none" baseline="0">
              <a:solidFill>
                <a:srgbClr val="000000"/>
              </a:solidFill>
            </a:rPr>
            <a:t> joka tontilta poistuu luonnontilassa kuutioina. </a:t>
          </a:r>
        </a:p>
      </xdr:txBody>
    </xdr:sp>
    <xdr:clientData/>
  </xdr:twoCellAnchor>
  <xdr:twoCellAnchor>
    <xdr:from>
      <xdr:col>8</xdr:col>
      <xdr:colOff>904875</xdr:colOff>
      <xdr:row>5</xdr:row>
      <xdr:rowOff>66675</xdr:rowOff>
    </xdr:from>
    <xdr:to>
      <xdr:col>12</xdr:col>
      <xdr:colOff>123825</xdr:colOff>
      <xdr:row>8</xdr:row>
      <xdr:rowOff>57150</xdr:rowOff>
    </xdr:to>
    <xdr:sp>
      <xdr:nvSpPr>
        <xdr:cNvPr id="3" name="Nuoli oikealle 3"/>
        <xdr:cNvSpPr>
          <a:spLocks/>
        </xdr:cNvSpPr>
      </xdr:nvSpPr>
      <xdr:spPr>
        <a:xfrm>
          <a:off x="7219950" y="2295525"/>
          <a:ext cx="1190625" cy="685800"/>
        </a:xfrm>
        <a:prstGeom prst="rightArrow">
          <a:avLst>
            <a:gd name="adj" fmla="val 21189"/>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485775</xdr:colOff>
      <xdr:row>11</xdr:row>
      <xdr:rowOff>161925</xdr:rowOff>
    </xdr:from>
    <xdr:to>
      <xdr:col>21</xdr:col>
      <xdr:colOff>19050</xdr:colOff>
      <xdr:row>16</xdr:row>
      <xdr:rowOff>133350</xdr:rowOff>
    </xdr:to>
    <xdr:sp>
      <xdr:nvSpPr>
        <xdr:cNvPr id="4" name="Pyöristetty kuvaselitesuorakulmio 8"/>
        <xdr:cNvSpPr>
          <a:spLocks/>
        </xdr:cNvSpPr>
      </xdr:nvSpPr>
      <xdr:spPr>
        <a:xfrm>
          <a:off x="14811375" y="3752850"/>
          <a:ext cx="2362200" cy="1057275"/>
        </a:xfrm>
        <a:prstGeom prst="wedgeRoundRectCallout">
          <a:avLst>
            <a:gd name="adj1" fmla="val -58194"/>
            <a:gd name="adj2" fmla="val 4096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Pintavalunnan määrät,</a:t>
          </a:r>
          <a:r>
            <a:rPr lang="en-US" cap="none" sz="1100" b="0" i="0" u="none" baseline="0">
              <a:solidFill>
                <a:srgbClr val="000000"/>
              </a:solidFill>
            </a:rPr>
            <a:t> jotka syntyvät  tontilla rakentamisen jälkeen kuutioina eri mitoitussateilla ilmastonmuutos huomioituna.</a:t>
          </a:r>
        </a:p>
      </xdr:txBody>
    </xdr:sp>
    <xdr:clientData/>
  </xdr:twoCellAnchor>
  <xdr:twoCellAnchor>
    <xdr:from>
      <xdr:col>8</xdr:col>
      <xdr:colOff>723900</xdr:colOff>
      <xdr:row>18</xdr:row>
      <xdr:rowOff>85725</xdr:rowOff>
    </xdr:from>
    <xdr:to>
      <xdr:col>12</xdr:col>
      <xdr:colOff>76200</xdr:colOff>
      <xdr:row>22</xdr:row>
      <xdr:rowOff>38100</xdr:rowOff>
    </xdr:to>
    <xdr:sp>
      <xdr:nvSpPr>
        <xdr:cNvPr id="5" name="Nuoli oikealle 9"/>
        <xdr:cNvSpPr>
          <a:spLocks/>
        </xdr:cNvSpPr>
      </xdr:nvSpPr>
      <xdr:spPr>
        <a:xfrm rot="8528042">
          <a:off x="7038975" y="5143500"/>
          <a:ext cx="1323975" cy="714375"/>
        </a:xfrm>
        <a:prstGeom prst="rightArrow">
          <a:avLst>
            <a:gd name="adj" fmla="val 23032"/>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22</xdr:row>
      <xdr:rowOff>133350</xdr:rowOff>
    </xdr:from>
    <xdr:to>
      <xdr:col>8</xdr:col>
      <xdr:colOff>419100</xdr:colOff>
      <xdr:row>25</xdr:row>
      <xdr:rowOff>171450</xdr:rowOff>
    </xdr:to>
    <xdr:sp>
      <xdr:nvSpPr>
        <xdr:cNvPr id="6" name="Tekstiruutu 10"/>
        <xdr:cNvSpPr txBox="1">
          <a:spLocks noChangeArrowheads="1"/>
        </xdr:cNvSpPr>
      </xdr:nvSpPr>
      <xdr:spPr>
        <a:xfrm>
          <a:off x="2695575" y="5953125"/>
          <a:ext cx="4038600" cy="609600"/>
        </a:xfrm>
        <a:prstGeom prst="rect">
          <a:avLst/>
        </a:prstGeom>
        <a:noFill/>
        <a:ln w="9525" cmpd="sng">
          <a:noFill/>
        </a:ln>
      </xdr:spPr>
      <xdr:txBody>
        <a:bodyPr vertOverflow="clip" wrap="square"/>
        <a:p>
          <a:pPr algn="l">
            <a:defRPr/>
          </a:pPr>
          <a:r>
            <a:rPr lang="en-US" cap="none" sz="1500" b="1" i="0" u="none" baseline="0">
              <a:solidFill>
                <a:srgbClr val="000000"/>
              </a:solidFill>
              <a:latin typeface="Calibri"/>
              <a:ea typeface="Calibri"/>
              <a:cs typeface="Calibri"/>
            </a:rPr>
            <a:t>Käsiteltävät</a:t>
          </a:r>
          <a:r>
            <a:rPr lang="en-US" cap="none" sz="1500" b="1" i="0" u="none" baseline="0">
              <a:solidFill>
                <a:srgbClr val="000000"/>
              </a:solidFill>
              <a:latin typeface="Calibri"/>
              <a:ea typeface="Calibri"/>
              <a:cs typeface="Calibri"/>
            </a:rPr>
            <a:t> ja tontilta poistuvat pintavalunnat kuutioina</a:t>
          </a:r>
        </a:p>
      </xdr:txBody>
    </xdr:sp>
    <xdr:clientData/>
  </xdr:twoCellAnchor>
  <xdr:twoCellAnchor>
    <xdr:from>
      <xdr:col>2</xdr:col>
      <xdr:colOff>66675</xdr:colOff>
      <xdr:row>2</xdr:row>
      <xdr:rowOff>85725</xdr:rowOff>
    </xdr:from>
    <xdr:to>
      <xdr:col>4</xdr:col>
      <xdr:colOff>704850</xdr:colOff>
      <xdr:row>6</xdr:row>
      <xdr:rowOff>47625</xdr:rowOff>
    </xdr:to>
    <xdr:sp>
      <xdr:nvSpPr>
        <xdr:cNvPr id="7" name="Tekstiruutu 11"/>
        <xdr:cNvSpPr txBox="1">
          <a:spLocks noChangeArrowheads="1"/>
        </xdr:cNvSpPr>
      </xdr:nvSpPr>
      <xdr:spPr>
        <a:xfrm>
          <a:off x="1152525" y="1752600"/>
          <a:ext cx="1676400" cy="685800"/>
        </a:xfrm>
        <a:prstGeom prst="rect">
          <a:avLst/>
        </a:prstGeom>
        <a:noFill/>
        <a:ln w="9525" cmpd="sng">
          <a:noFill/>
        </a:ln>
      </xdr:spPr>
      <xdr:txBody>
        <a:bodyPr vertOverflow="clip" wrap="square"/>
        <a:p>
          <a:pPr algn="l">
            <a:defRPr/>
          </a:pPr>
          <a:r>
            <a:rPr lang="en-US" cap="none" sz="1500" b="1" i="0" u="none" baseline="0">
              <a:solidFill>
                <a:srgbClr val="000000"/>
              </a:solidFill>
              <a:latin typeface="Calibri"/>
              <a:ea typeface="Calibri"/>
              <a:cs typeface="Calibri"/>
            </a:rPr>
            <a:t>Luonnontilainen</a:t>
          </a:r>
          <a:r>
            <a:rPr lang="en-US" cap="none" sz="1500" b="1" i="0" u="none" baseline="0">
              <a:solidFill>
                <a:srgbClr val="000000"/>
              </a:solidFill>
              <a:latin typeface="Calibri"/>
              <a:ea typeface="Calibri"/>
              <a:cs typeface="Calibri"/>
            </a:rPr>
            <a:t> tontti</a:t>
          </a:r>
        </a:p>
      </xdr:txBody>
    </xdr:sp>
    <xdr:clientData/>
  </xdr:twoCellAnchor>
  <xdr:twoCellAnchor>
    <xdr:from>
      <xdr:col>12</xdr:col>
      <xdr:colOff>133350</xdr:colOff>
      <xdr:row>2</xdr:row>
      <xdr:rowOff>104775</xdr:rowOff>
    </xdr:from>
    <xdr:to>
      <xdr:col>14</xdr:col>
      <xdr:colOff>495300</xdr:colOff>
      <xdr:row>4</xdr:row>
      <xdr:rowOff>0</xdr:rowOff>
    </xdr:to>
    <xdr:sp>
      <xdr:nvSpPr>
        <xdr:cNvPr id="8" name="Tekstiruutu 12"/>
        <xdr:cNvSpPr txBox="1">
          <a:spLocks noChangeArrowheads="1"/>
        </xdr:cNvSpPr>
      </xdr:nvSpPr>
      <xdr:spPr>
        <a:xfrm>
          <a:off x="8420100" y="1771650"/>
          <a:ext cx="2838450" cy="257175"/>
        </a:xfrm>
        <a:prstGeom prst="rect">
          <a:avLst/>
        </a:prstGeom>
        <a:noFill/>
        <a:ln w="9525" cmpd="sng">
          <a:noFill/>
        </a:ln>
      </xdr:spPr>
      <xdr:txBody>
        <a:bodyPr vertOverflow="clip" wrap="square"/>
        <a:p>
          <a:pPr algn="l">
            <a:defRPr/>
          </a:pPr>
          <a:r>
            <a:rPr lang="en-US" cap="none" sz="1500" b="1" i="0" u="none" baseline="0">
              <a:solidFill>
                <a:srgbClr val="000000"/>
              </a:solidFill>
            </a:rPr>
            <a:t>Rakennettu tontti</a:t>
          </a:r>
        </a:p>
      </xdr:txBody>
    </xdr:sp>
    <xdr:clientData/>
  </xdr:twoCellAnchor>
  <xdr:twoCellAnchor>
    <xdr:from>
      <xdr:col>9</xdr:col>
      <xdr:colOff>190500</xdr:colOff>
      <xdr:row>24</xdr:row>
      <xdr:rowOff>0</xdr:rowOff>
    </xdr:from>
    <xdr:to>
      <xdr:col>13</xdr:col>
      <xdr:colOff>952500</xdr:colOff>
      <xdr:row>27</xdr:row>
      <xdr:rowOff>114300</xdr:rowOff>
    </xdr:to>
    <xdr:sp>
      <xdr:nvSpPr>
        <xdr:cNvPr id="9" name="Pyöristetty kuvaselitesuorakulmio 13"/>
        <xdr:cNvSpPr>
          <a:spLocks/>
        </xdr:cNvSpPr>
      </xdr:nvSpPr>
      <xdr:spPr>
        <a:xfrm>
          <a:off x="7486650" y="6200775"/>
          <a:ext cx="2133600" cy="685800"/>
        </a:xfrm>
        <a:prstGeom prst="wedgeRoundRectCallout">
          <a:avLst>
            <a:gd name="adj1" fmla="val -102486"/>
            <a:gd name="adj2" fmla="val 77810"/>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Määrä pintavaluntaa,</a:t>
          </a:r>
          <a:r>
            <a:rPr lang="en-US" cap="none" sz="1100" b="0" i="0" u="none" baseline="0">
              <a:solidFill>
                <a:srgbClr val="000000"/>
              </a:solidFill>
            </a:rPr>
            <a:t> joka saa </a:t>
          </a:r>
          <a:r>
            <a:rPr lang="en-US" cap="none" sz="1100" b="0" i="0" u="none" baseline="0">
              <a:solidFill>
                <a:srgbClr val="000000"/>
              </a:solidFill>
            </a:rPr>
            <a:t> poistua </a:t>
          </a:r>
          <a:r>
            <a:rPr lang="en-US" cap="none" sz="1100" b="0" i="0" u="none" baseline="0">
              <a:solidFill>
                <a:srgbClr val="000000"/>
              </a:solidFill>
            </a:rPr>
            <a:t>jokaisesssa mitoitustilanteessa.</a:t>
          </a:r>
        </a:p>
      </xdr:txBody>
    </xdr:sp>
    <xdr:clientData/>
  </xdr:twoCellAnchor>
  <xdr:twoCellAnchor>
    <xdr:from>
      <xdr:col>9</xdr:col>
      <xdr:colOff>57150</xdr:colOff>
      <xdr:row>28</xdr:row>
      <xdr:rowOff>142875</xdr:rowOff>
    </xdr:from>
    <xdr:to>
      <xdr:col>13</xdr:col>
      <xdr:colOff>819150</xdr:colOff>
      <xdr:row>30</xdr:row>
      <xdr:rowOff>180975</xdr:rowOff>
    </xdr:to>
    <xdr:sp>
      <xdr:nvSpPr>
        <xdr:cNvPr id="10" name="Pyöristetty kuvaselitesuorakulmio 14"/>
        <xdr:cNvSpPr>
          <a:spLocks/>
        </xdr:cNvSpPr>
      </xdr:nvSpPr>
      <xdr:spPr>
        <a:xfrm>
          <a:off x="7353300" y="7105650"/>
          <a:ext cx="2133600" cy="666750"/>
        </a:xfrm>
        <a:prstGeom prst="wedgeRoundRectCallout">
          <a:avLst>
            <a:gd name="adj1" fmla="val -99671"/>
            <a:gd name="adj2" fmla="val -52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Määrä</a:t>
          </a:r>
          <a:r>
            <a:rPr lang="en-US" cap="none" sz="1100" b="0" i="0" u="none" baseline="0">
              <a:solidFill>
                <a:srgbClr val="000000"/>
              </a:solidFill>
            </a:rPr>
            <a:t> pintavaluntaa, joka täytyy käsitellä  jokaisessa mitoitus tilanteessa tontilla</a:t>
          </a:r>
        </a:p>
      </xdr:txBody>
    </xdr:sp>
    <xdr:clientData/>
  </xdr:twoCellAnchor>
  <xdr:twoCellAnchor>
    <xdr:from>
      <xdr:col>18</xdr:col>
      <xdr:colOff>38100</xdr:colOff>
      <xdr:row>14</xdr:row>
      <xdr:rowOff>38100</xdr:rowOff>
    </xdr:from>
    <xdr:to>
      <xdr:col>18</xdr:col>
      <xdr:colOff>304800</xdr:colOff>
      <xdr:row>18</xdr:row>
      <xdr:rowOff>0</xdr:rowOff>
    </xdr:to>
    <xdr:sp>
      <xdr:nvSpPr>
        <xdr:cNvPr id="11" name="Oikea aaltosulje 15"/>
        <xdr:cNvSpPr>
          <a:spLocks/>
        </xdr:cNvSpPr>
      </xdr:nvSpPr>
      <xdr:spPr>
        <a:xfrm>
          <a:off x="14363700" y="4333875"/>
          <a:ext cx="266700" cy="723900"/>
        </a:xfrm>
        <a:prstGeom prst="rightBrace">
          <a:avLst>
            <a:gd name="adj1" fmla="val -46990"/>
            <a:gd name="adj2" fmla="val 138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32</xdr:row>
      <xdr:rowOff>19050</xdr:rowOff>
    </xdr:from>
    <xdr:to>
      <xdr:col>13</xdr:col>
      <xdr:colOff>1066800</xdr:colOff>
      <xdr:row>36</xdr:row>
      <xdr:rowOff>133350</xdr:rowOff>
    </xdr:to>
    <xdr:sp>
      <xdr:nvSpPr>
        <xdr:cNvPr id="12" name="Pyöristetty kuvaselitesuorakulmio 16"/>
        <xdr:cNvSpPr>
          <a:spLocks/>
        </xdr:cNvSpPr>
      </xdr:nvSpPr>
      <xdr:spPr>
        <a:xfrm>
          <a:off x="7400925" y="8105775"/>
          <a:ext cx="2333625" cy="876300"/>
        </a:xfrm>
        <a:prstGeom prst="wedgeRoundRectCallout">
          <a:avLst>
            <a:gd name="adj1" fmla="val -95462"/>
            <a:gd name="adj2" fmla="val -9202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Määrä</a:t>
          </a:r>
          <a:r>
            <a:rPr lang="en-US" cap="none" sz="1100" b="0" i="0" u="none" baseline="0">
              <a:solidFill>
                <a:srgbClr val="000000"/>
              </a:solidFill>
            </a:rPr>
            <a:t> pintavaluntaa, joka täytyy viivyttää rankkasade- ja tulvatilanteissa mitoitus tilanteessa tontilla</a:t>
          </a:r>
        </a:p>
      </xdr:txBody>
    </xdr:sp>
    <xdr:clientData/>
  </xdr:twoCellAnchor>
  <xdr:twoCellAnchor>
    <xdr:from>
      <xdr:col>7</xdr:col>
      <xdr:colOff>314325</xdr:colOff>
      <xdr:row>34</xdr:row>
      <xdr:rowOff>142875</xdr:rowOff>
    </xdr:from>
    <xdr:to>
      <xdr:col>9</xdr:col>
      <xdr:colOff>85725</xdr:colOff>
      <xdr:row>39</xdr:row>
      <xdr:rowOff>171450</xdr:rowOff>
    </xdr:to>
    <xdr:sp>
      <xdr:nvSpPr>
        <xdr:cNvPr id="13" name="Pyöristetty kuvaselitesuorakulmio 17"/>
        <xdr:cNvSpPr>
          <a:spLocks/>
        </xdr:cNvSpPr>
      </xdr:nvSpPr>
      <xdr:spPr>
        <a:xfrm>
          <a:off x="5724525" y="8610600"/>
          <a:ext cx="1657350" cy="981075"/>
        </a:xfrm>
        <a:prstGeom prst="wedgeRoundRectCallout">
          <a:avLst>
            <a:gd name="adj1" fmla="val -29087"/>
            <a:gd name="adj2" fmla="val -97175"/>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Määrä</a:t>
          </a:r>
          <a:r>
            <a:rPr lang="en-US" cap="none" sz="1100" b="0" i="0" u="none" baseline="0">
              <a:solidFill>
                <a:srgbClr val="000000"/>
              </a:solidFill>
            </a:rPr>
            <a:t> pintavaluntaa, joka saa poistua tontilla tulvareitille tulvatilanteessa </a:t>
          </a:r>
        </a:p>
      </xdr:txBody>
    </xdr:sp>
    <xdr:clientData/>
  </xdr:twoCellAnchor>
  <xdr:twoCellAnchor editAs="oneCell">
    <xdr:from>
      <xdr:col>0</xdr:col>
      <xdr:colOff>238125</xdr:colOff>
      <xdr:row>0</xdr:row>
      <xdr:rowOff>257175</xdr:rowOff>
    </xdr:from>
    <xdr:to>
      <xdr:col>4</xdr:col>
      <xdr:colOff>19050</xdr:colOff>
      <xdr:row>0</xdr:row>
      <xdr:rowOff>1171575</xdr:rowOff>
    </xdr:to>
    <xdr:pic>
      <xdr:nvPicPr>
        <xdr:cNvPr id="14" name="Kuva 2"/>
        <xdr:cNvPicPr preferRelativeResize="1">
          <a:picLocks noChangeAspect="1"/>
        </xdr:cNvPicPr>
      </xdr:nvPicPr>
      <xdr:blipFill>
        <a:blip r:embed="rId2"/>
        <a:stretch>
          <a:fillRect/>
        </a:stretch>
      </xdr:blipFill>
      <xdr:spPr>
        <a:xfrm>
          <a:off x="238125" y="257175"/>
          <a:ext cx="1905000" cy="914400"/>
        </a:xfrm>
        <a:prstGeom prst="rect">
          <a:avLst/>
        </a:prstGeom>
        <a:noFill/>
        <a:ln w="9525" cmpd="sng">
          <a:noFill/>
        </a:ln>
      </xdr:spPr>
    </xdr:pic>
    <xdr:clientData/>
  </xdr:twoCellAnchor>
  <xdr:twoCellAnchor editAs="oneCell">
    <xdr:from>
      <xdr:col>22</xdr:col>
      <xdr:colOff>238125</xdr:colOff>
      <xdr:row>0</xdr:row>
      <xdr:rowOff>171450</xdr:rowOff>
    </xdr:from>
    <xdr:to>
      <xdr:col>23</xdr:col>
      <xdr:colOff>828675</xdr:colOff>
      <xdr:row>0</xdr:row>
      <xdr:rowOff>695325</xdr:rowOff>
    </xdr:to>
    <xdr:pic>
      <xdr:nvPicPr>
        <xdr:cNvPr id="15" name="Kuva 4"/>
        <xdr:cNvPicPr preferRelativeResize="1">
          <a:picLocks noChangeAspect="1"/>
        </xdr:cNvPicPr>
      </xdr:nvPicPr>
      <xdr:blipFill>
        <a:blip r:embed="rId3"/>
        <a:stretch>
          <a:fillRect/>
        </a:stretch>
      </xdr:blipFill>
      <xdr:spPr>
        <a:xfrm>
          <a:off x="17840325" y="171450"/>
          <a:ext cx="1371600" cy="523875"/>
        </a:xfrm>
        <a:prstGeom prst="rect">
          <a:avLst/>
        </a:prstGeom>
        <a:noFill/>
        <a:ln w="9525" cmpd="sng">
          <a:noFill/>
        </a:ln>
      </xdr:spPr>
    </xdr:pic>
    <xdr:clientData/>
  </xdr:twoCellAnchor>
  <xdr:twoCellAnchor editAs="oneCell">
    <xdr:from>
      <xdr:col>24</xdr:col>
      <xdr:colOff>457200</xdr:colOff>
      <xdr:row>0</xdr:row>
      <xdr:rowOff>142875</xdr:rowOff>
    </xdr:from>
    <xdr:to>
      <xdr:col>25</xdr:col>
      <xdr:colOff>771525</xdr:colOff>
      <xdr:row>0</xdr:row>
      <xdr:rowOff>685800</xdr:rowOff>
    </xdr:to>
    <xdr:pic>
      <xdr:nvPicPr>
        <xdr:cNvPr id="16" name="Kuva 5"/>
        <xdr:cNvPicPr preferRelativeResize="1">
          <a:picLocks noChangeAspect="1"/>
        </xdr:cNvPicPr>
      </xdr:nvPicPr>
      <xdr:blipFill>
        <a:blip r:embed="rId4"/>
        <a:stretch>
          <a:fillRect/>
        </a:stretch>
      </xdr:blipFill>
      <xdr:spPr>
        <a:xfrm>
          <a:off x="19707225" y="142875"/>
          <a:ext cx="1095375" cy="542925"/>
        </a:xfrm>
        <a:prstGeom prst="rect">
          <a:avLst/>
        </a:prstGeom>
        <a:noFill/>
        <a:ln w="9525" cmpd="sng">
          <a:noFill/>
        </a:ln>
      </xdr:spPr>
    </xdr:pic>
    <xdr:clientData/>
  </xdr:twoCellAnchor>
  <xdr:twoCellAnchor editAs="oneCell">
    <xdr:from>
      <xdr:col>23</xdr:col>
      <xdr:colOff>781050</xdr:colOff>
      <xdr:row>0</xdr:row>
      <xdr:rowOff>895350</xdr:rowOff>
    </xdr:from>
    <xdr:to>
      <xdr:col>25</xdr:col>
      <xdr:colOff>295275</xdr:colOff>
      <xdr:row>0</xdr:row>
      <xdr:rowOff>1228725</xdr:rowOff>
    </xdr:to>
    <xdr:pic>
      <xdr:nvPicPr>
        <xdr:cNvPr id="17" name="Kuva 6"/>
        <xdr:cNvPicPr preferRelativeResize="1">
          <a:picLocks noChangeAspect="1"/>
        </xdr:cNvPicPr>
      </xdr:nvPicPr>
      <xdr:blipFill>
        <a:blip r:embed="rId5"/>
        <a:stretch>
          <a:fillRect/>
        </a:stretch>
      </xdr:blipFill>
      <xdr:spPr>
        <a:xfrm>
          <a:off x="19164300" y="895350"/>
          <a:ext cx="1162050" cy="333375"/>
        </a:xfrm>
        <a:prstGeom prst="rect">
          <a:avLst/>
        </a:prstGeom>
        <a:noFill/>
        <a:ln w="9525" cmpd="sng">
          <a:noFill/>
        </a:ln>
      </xdr:spPr>
    </xdr:pic>
    <xdr:clientData/>
  </xdr:twoCellAnchor>
  <xdr:twoCellAnchor>
    <xdr:from>
      <xdr:col>2</xdr:col>
      <xdr:colOff>142875</xdr:colOff>
      <xdr:row>22</xdr:row>
      <xdr:rowOff>114300</xdr:rowOff>
    </xdr:from>
    <xdr:to>
      <xdr:col>4</xdr:col>
      <xdr:colOff>314325</xdr:colOff>
      <xdr:row>25</xdr:row>
      <xdr:rowOff>57150</xdr:rowOff>
    </xdr:to>
    <xdr:sp>
      <xdr:nvSpPr>
        <xdr:cNvPr id="18" name="Tekstiruutu 22"/>
        <xdr:cNvSpPr txBox="1">
          <a:spLocks noChangeArrowheads="1"/>
        </xdr:cNvSpPr>
      </xdr:nvSpPr>
      <xdr:spPr>
        <a:xfrm>
          <a:off x="1228725" y="5934075"/>
          <a:ext cx="1209675" cy="514350"/>
        </a:xfrm>
        <a:prstGeom prst="rect">
          <a:avLst/>
        </a:prstGeom>
        <a:noFill/>
        <a:ln w="9525" cmpd="sng">
          <a:noFill/>
        </a:ln>
      </xdr:spPr>
      <xdr:txBody>
        <a:bodyPr vertOverflow="clip" wrap="square"/>
        <a:p>
          <a:pPr algn="l">
            <a:defRPr/>
          </a:pPr>
          <a:r>
            <a:rPr lang="en-US" cap="none" sz="1500" b="1" i="0" u="none" baseline="0">
              <a:solidFill>
                <a:srgbClr val="000000"/>
              </a:solidFill>
            </a:rPr>
            <a:t>Tulokset
</a:t>
          </a:r>
        </a:p>
      </xdr:txBody>
    </xdr:sp>
    <xdr:clientData/>
  </xdr:twoCellAnchor>
  <xdr:twoCellAnchor>
    <xdr:from>
      <xdr:col>14</xdr:col>
      <xdr:colOff>400050</xdr:colOff>
      <xdr:row>19</xdr:row>
      <xdr:rowOff>66675</xdr:rowOff>
    </xdr:from>
    <xdr:to>
      <xdr:col>17</xdr:col>
      <xdr:colOff>714375</xdr:colOff>
      <xdr:row>21</xdr:row>
      <xdr:rowOff>171450</xdr:rowOff>
    </xdr:to>
    <xdr:sp>
      <xdr:nvSpPr>
        <xdr:cNvPr id="19" name="Pyöristetty kuvaselitesuorakulmio 24"/>
        <xdr:cNvSpPr>
          <a:spLocks/>
        </xdr:cNvSpPr>
      </xdr:nvSpPr>
      <xdr:spPr>
        <a:xfrm>
          <a:off x="11163300" y="5314950"/>
          <a:ext cx="3048000" cy="485775"/>
        </a:xfrm>
        <a:prstGeom prst="wedgeRoundRectCallout">
          <a:avLst>
            <a:gd name="adj1" fmla="val -35407"/>
            <a:gd name="adj2" fmla="val -162912"/>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FF0000"/>
              </a:solidFill>
            </a:rPr>
            <a:t>Rankkasateeseen</a:t>
          </a:r>
          <a:r>
            <a:rPr lang="en-US" cap="none" sz="1100" b="1" i="0" u="none" baseline="0">
              <a:solidFill>
                <a:srgbClr val="FF0000"/>
              </a:solidFill>
            </a:rPr>
            <a:t> </a:t>
          </a:r>
          <a:r>
            <a:rPr lang="en-US" cap="none" sz="1100" b="1" i="0" u="none" baseline="0">
              <a:solidFill>
                <a:srgbClr val="FF0000"/>
              </a:solidFill>
            </a:rPr>
            <a:t>lisätty </a:t>
          </a:r>
          <a:r>
            <a:rPr lang="en-US" cap="none" sz="1100" b="1" i="0" u="none" baseline="0">
              <a:solidFill>
                <a:srgbClr val="FF0000"/>
              </a:solidFill>
            </a:rPr>
            <a:t> </a:t>
          </a:r>
          <a:r>
            <a:rPr lang="en-US" cap="none" sz="1100" b="1" i="0" u="none" baseline="0">
              <a:solidFill>
                <a:srgbClr val="FF0000"/>
              </a:solidFill>
            </a:rPr>
            <a:t>ilmastonmuutosksesta</a:t>
          </a:r>
          <a:r>
            <a:rPr lang="en-US" cap="none" sz="1100" b="1" i="0" u="none" baseline="0">
              <a:solidFill>
                <a:srgbClr val="FF0000"/>
              </a:solidFill>
            </a:rPr>
            <a:t> aiheutuva lisäys.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C81"/>
  <sheetViews>
    <sheetView showGridLines="0" zoomScalePageLayoutView="0" workbookViewId="0" topLeftCell="I1">
      <selection activeCell="X22" sqref="X22"/>
    </sheetView>
  </sheetViews>
  <sheetFormatPr defaultColWidth="9.140625" defaultRowHeight="12.75"/>
  <cols>
    <col min="1" max="1" width="19.7109375" style="0" customWidth="1"/>
    <col min="2" max="2" width="10.7109375" style="0" customWidth="1"/>
    <col min="3" max="3" width="32.421875" style="0" customWidth="1"/>
    <col min="5" max="5" width="16.8515625" style="0" bestFit="1" customWidth="1"/>
    <col min="6" max="6" width="29.7109375" style="0" customWidth="1"/>
    <col min="7" max="7" width="7.421875" style="0" bestFit="1" customWidth="1"/>
    <col min="8" max="8" width="12.28125" style="0" customWidth="1"/>
    <col min="9" max="9" width="3.28125" style="0" customWidth="1"/>
    <col min="11" max="11" width="31.8515625" style="0" bestFit="1" customWidth="1"/>
    <col min="15" max="15" width="30.8515625" style="0" customWidth="1"/>
    <col min="16" max="16" width="11.421875" style="0" bestFit="1" customWidth="1"/>
    <col min="17" max="17" width="7.421875" style="0" bestFit="1" customWidth="1"/>
  </cols>
  <sheetData>
    <row r="1" ht="93" customHeight="1"/>
    <row r="2" spans="1:29" ht="12.75">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row>
    <row r="3" spans="1:29" ht="12.75">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row>
    <row r="4" spans="1:29" ht="12.75">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row>
    <row r="5" spans="1:29" ht="12.75">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row>
    <row r="6" spans="1:29" ht="12.75">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row>
    <row r="7" spans="1:29" ht="12.75">
      <c r="A7" s="39"/>
      <c r="B7" s="39"/>
      <c r="C7" s="39"/>
      <c r="D7" s="39"/>
      <c r="E7" s="39"/>
      <c r="F7" s="39"/>
      <c r="G7" s="39"/>
      <c r="H7" s="39"/>
      <c r="I7" s="39"/>
      <c r="J7" s="39"/>
      <c r="K7" s="39"/>
      <c r="L7" s="39"/>
      <c r="M7" s="39"/>
      <c r="N7" s="39"/>
      <c r="O7" s="39"/>
      <c r="P7" s="39"/>
      <c r="Q7" s="120"/>
      <c r="R7" s="39"/>
      <c r="S7" s="39"/>
      <c r="T7" s="39"/>
      <c r="U7" s="39"/>
      <c r="V7" s="39"/>
      <c r="W7" s="39"/>
      <c r="X7" s="39"/>
      <c r="Y7" s="39"/>
      <c r="Z7" s="39"/>
      <c r="AA7" s="39"/>
      <c r="AB7" s="39"/>
      <c r="AC7" s="39"/>
    </row>
    <row r="8" spans="1:29" ht="12.75">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row>
    <row r="9" spans="1:29" ht="12.7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row>
    <row r="10" spans="1:29" ht="12.75">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row>
    <row r="11" spans="1:29" ht="12.75">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row>
    <row r="12" spans="1:29" ht="12.75">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row>
    <row r="13" spans="1:29" ht="12.75">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row>
    <row r="14" spans="1:29" ht="12.75">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row>
    <row r="15" spans="1:29" ht="12.75">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row>
    <row r="16" spans="1:29" ht="12.75">
      <c r="A16" s="39"/>
      <c r="B16" s="39"/>
      <c r="C16" s="39"/>
      <c r="D16" s="39"/>
      <c r="E16" s="39"/>
      <c r="F16" s="39"/>
      <c r="G16" s="39"/>
      <c r="H16" s="39"/>
      <c r="I16" s="39"/>
      <c r="J16" s="39"/>
      <c r="K16" s="39"/>
      <c r="L16" s="39"/>
      <c r="M16" s="39"/>
      <c r="N16" s="39"/>
      <c r="O16" s="39"/>
      <c r="P16" s="39"/>
      <c r="Q16" s="39"/>
      <c r="R16" s="39"/>
      <c r="S16" s="39"/>
      <c r="T16" s="39"/>
      <c r="U16" s="39"/>
      <c r="V16" s="39"/>
      <c r="W16" s="39"/>
      <c r="X16" s="39" t="s">
        <v>29</v>
      </c>
      <c r="Y16" s="39"/>
      <c r="Z16" s="39"/>
      <c r="AA16" s="39"/>
      <c r="AB16" s="39"/>
      <c r="AC16" s="39"/>
    </row>
    <row r="17" spans="1:29" ht="12.75">
      <c r="A17" s="39"/>
      <c r="B17" s="39"/>
      <c r="C17" s="39"/>
      <c r="D17" s="39"/>
      <c r="E17" s="39"/>
      <c r="F17" s="39"/>
      <c r="G17" s="39"/>
      <c r="H17" s="39"/>
      <c r="I17" s="39"/>
      <c r="J17" s="39"/>
      <c r="K17" s="39"/>
      <c r="L17" s="39"/>
      <c r="M17" s="39"/>
      <c r="N17" s="39"/>
      <c r="O17" s="39"/>
      <c r="P17" s="39"/>
      <c r="Q17" s="39"/>
      <c r="R17" s="39"/>
      <c r="S17" s="39"/>
      <c r="T17" s="39"/>
      <c r="U17" s="39"/>
      <c r="V17" s="39"/>
      <c r="W17" s="39"/>
      <c r="X17" s="39" t="s">
        <v>30</v>
      </c>
      <c r="Y17" s="39"/>
      <c r="Z17" s="39"/>
      <c r="AA17" s="39"/>
      <c r="AB17" s="39"/>
      <c r="AC17" s="39"/>
    </row>
    <row r="18" spans="1:29" ht="12.75">
      <c r="A18" s="39"/>
      <c r="B18" s="39"/>
      <c r="C18" s="39"/>
      <c r="D18" s="39"/>
      <c r="E18" s="39"/>
      <c r="F18" s="39"/>
      <c r="G18" s="39"/>
      <c r="H18" s="39"/>
      <c r="I18" s="39"/>
      <c r="J18" s="39"/>
      <c r="K18" s="39"/>
      <c r="L18" s="39"/>
      <c r="M18" s="39"/>
      <c r="N18" s="39"/>
      <c r="O18" s="39"/>
      <c r="P18" s="39"/>
      <c r="Q18" s="39"/>
      <c r="R18" s="39"/>
      <c r="S18" s="39"/>
      <c r="T18" s="39"/>
      <c r="U18" s="39"/>
      <c r="V18" s="39"/>
      <c r="W18" s="39"/>
      <c r="X18" s="39" t="s">
        <v>31</v>
      </c>
      <c r="Y18" s="39"/>
      <c r="Z18" s="39"/>
      <c r="AA18" s="39"/>
      <c r="AB18" s="39"/>
      <c r="AC18" s="39"/>
    </row>
    <row r="19" spans="1:29" ht="12.75">
      <c r="A19" s="39"/>
      <c r="B19" s="39"/>
      <c r="C19" s="39"/>
      <c r="D19" s="39"/>
      <c r="E19" s="39"/>
      <c r="F19" s="39"/>
      <c r="G19" s="39"/>
      <c r="H19" s="39"/>
      <c r="I19" s="39"/>
      <c r="J19" s="39"/>
      <c r="K19" s="39"/>
      <c r="L19" s="39"/>
      <c r="M19" s="39"/>
      <c r="N19" s="39"/>
      <c r="O19" s="39"/>
      <c r="P19" s="39"/>
      <c r="Q19" s="39"/>
      <c r="R19" s="39"/>
      <c r="S19" s="39"/>
      <c r="T19" s="39"/>
      <c r="U19" s="39"/>
      <c r="V19" s="39"/>
      <c r="W19" s="39"/>
      <c r="X19" s="39" t="s">
        <v>32</v>
      </c>
      <c r="Y19" s="39"/>
      <c r="Z19" s="39"/>
      <c r="AA19" s="39"/>
      <c r="AB19" s="39"/>
      <c r="AC19" s="39"/>
    </row>
    <row r="20" spans="1:29" ht="12.75">
      <c r="A20" s="39"/>
      <c r="B20" s="39"/>
      <c r="C20" s="39"/>
      <c r="D20" s="39"/>
      <c r="E20" s="39"/>
      <c r="F20" s="39"/>
      <c r="G20" s="39"/>
      <c r="H20" s="39"/>
      <c r="I20" s="39"/>
      <c r="J20" s="39"/>
      <c r="K20" s="39"/>
      <c r="L20" s="39"/>
      <c r="M20" s="39"/>
      <c r="N20" s="39"/>
      <c r="O20" s="39"/>
      <c r="P20" s="39"/>
      <c r="Q20" s="39"/>
      <c r="R20" s="39"/>
      <c r="S20" s="39"/>
      <c r="T20" s="39"/>
      <c r="U20" s="39"/>
      <c r="V20" s="39"/>
      <c r="W20" s="39"/>
      <c r="X20" s="39" t="s">
        <v>33</v>
      </c>
      <c r="Y20" s="39"/>
      <c r="Z20" s="39"/>
      <c r="AA20" s="39"/>
      <c r="AB20" s="39"/>
      <c r="AC20" s="39"/>
    </row>
    <row r="21" spans="1:29" ht="12.75">
      <c r="A21" s="39"/>
      <c r="B21" s="39"/>
      <c r="C21" s="39"/>
      <c r="D21" s="39"/>
      <c r="E21" s="39"/>
      <c r="F21" s="39"/>
      <c r="G21" s="39"/>
      <c r="H21" s="39"/>
      <c r="I21" s="39"/>
      <c r="J21" s="39"/>
      <c r="K21" s="39"/>
      <c r="L21" s="39"/>
      <c r="M21" s="39"/>
      <c r="N21" s="39"/>
      <c r="O21" s="39"/>
      <c r="P21" s="39"/>
      <c r="Q21" s="39"/>
      <c r="R21" s="39"/>
      <c r="S21" s="39"/>
      <c r="T21" s="39"/>
      <c r="U21" s="39"/>
      <c r="V21" s="39"/>
      <c r="W21" s="39"/>
      <c r="X21" s="39" t="s">
        <v>34</v>
      </c>
      <c r="Y21" s="39"/>
      <c r="Z21" s="39"/>
      <c r="AA21" s="39"/>
      <c r="AB21" s="39"/>
      <c r="AC21" s="39"/>
    </row>
    <row r="22" spans="1:29" ht="12.75">
      <c r="A22" s="39"/>
      <c r="B22" s="39"/>
      <c r="C22" s="39"/>
      <c r="D22" s="39"/>
      <c r="E22" s="39"/>
      <c r="F22" s="39"/>
      <c r="G22" s="39"/>
      <c r="H22" s="39"/>
      <c r="I22" s="39"/>
      <c r="J22" s="39"/>
      <c r="K22" s="39"/>
      <c r="L22" s="39"/>
      <c r="M22" s="39"/>
      <c r="N22" s="39"/>
      <c r="O22" s="39"/>
      <c r="P22" s="39"/>
      <c r="Q22" s="39"/>
      <c r="R22" s="39"/>
      <c r="S22" s="39"/>
      <c r="T22" s="39"/>
      <c r="U22" s="39"/>
      <c r="V22" s="39"/>
      <c r="W22" s="39"/>
      <c r="X22" s="39" t="s">
        <v>35</v>
      </c>
      <c r="Y22" s="39"/>
      <c r="Z22" s="39"/>
      <c r="AA22" s="39"/>
      <c r="AB22" s="39"/>
      <c r="AC22" s="39"/>
    </row>
    <row r="23" spans="1:29" ht="12.75">
      <c r="A23" s="39"/>
      <c r="B23" s="39"/>
      <c r="C23" s="39"/>
      <c r="D23" s="39"/>
      <c r="E23" s="39"/>
      <c r="F23" s="39"/>
      <c r="G23" s="39"/>
      <c r="H23" s="39"/>
      <c r="I23" s="112"/>
      <c r="J23" s="113"/>
      <c r="K23" s="113"/>
      <c r="L23" s="113"/>
      <c r="M23" s="113"/>
      <c r="N23" s="113"/>
      <c r="O23" s="113"/>
      <c r="P23" s="114"/>
      <c r="Q23" s="39"/>
      <c r="R23" s="39"/>
      <c r="S23" s="39"/>
      <c r="T23" s="39"/>
      <c r="U23" s="39"/>
      <c r="V23" s="39"/>
      <c r="W23" s="39"/>
      <c r="X23" s="39"/>
      <c r="Y23" s="39"/>
      <c r="Z23" s="39"/>
      <c r="AA23" s="39"/>
      <c r="AB23" s="39"/>
      <c r="AC23" s="39"/>
    </row>
    <row r="24" spans="1:29" ht="12.75">
      <c r="A24" s="39"/>
      <c r="B24" s="39"/>
      <c r="C24" s="39"/>
      <c r="D24" s="39"/>
      <c r="E24" s="39"/>
      <c r="F24" s="39"/>
      <c r="G24" s="39"/>
      <c r="H24" s="39"/>
      <c r="I24" s="115"/>
      <c r="J24" s="11"/>
      <c r="K24" s="11"/>
      <c r="L24" s="11"/>
      <c r="M24" s="11"/>
      <c r="N24" s="11"/>
      <c r="O24" s="11"/>
      <c r="P24" s="116"/>
      <c r="Q24" s="39"/>
      <c r="R24" s="39"/>
      <c r="S24" s="39"/>
      <c r="T24" s="39"/>
      <c r="U24" s="39"/>
      <c r="V24" s="39"/>
      <c r="W24" s="39"/>
      <c r="X24" s="39"/>
      <c r="Y24" s="39"/>
      <c r="Z24" s="39"/>
      <c r="AA24" s="39"/>
      <c r="AB24" s="39"/>
      <c r="AC24" s="39"/>
    </row>
    <row r="25" spans="1:29" ht="12.75">
      <c r="A25" s="39"/>
      <c r="B25" s="39"/>
      <c r="C25" s="39"/>
      <c r="D25" s="39"/>
      <c r="E25" s="39"/>
      <c r="F25" s="39"/>
      <c r="G25" s="39"/>
      <c r="H25" s="39"/>
      <c r="I25" s="115"/>
      <c r="J25" s="11"/>
      <c r="K25" s="11"/>
      <c r="L25" s="11"/>
      <c r="M25" s="11"/>
      <c r="N25" s="11"/>
      <c r="O25" s="11"/>
      <c r="P25" s="116"/>
      <c r="Q25" s="39"/>
      <c r="R25" s="39"/>
      <c r="S25" s="39"/>
      <c r="T25" s="39"/>
      <c r="U25" s="39"/>
      <c r="V25" s="39"/>
      <c r="W25" s="39"/>
      <c r="X25" s="39"/>
      <c r="Y25" s="39"/>
      <c r="Z25" s="39"/>
      <c r="AA25" s="39"/>
      <c r="AB25" s="39"/>
      <c r="AC25" s="39"/>
    </row>
    <row r="26" spans="1:29" ht="12.75">
      <c r="A26" s="39"/>
      <c r="B26" s="39"/>
      <c r="C26" s="39"/>
      <c r="D26" s="39"/>
      <c r="E26" s="39"/>
      <c r="F26" s="39"/>
      <c r="G26" s="39"/>
      <c r="H26" s="39"/>
      <c r="I26" s="115"/>
      <c r="J26" s="11"/>
      <c r="K26" s="11"/>
      <c r="L26" s="11"/>
      <c r="M26" s="11"/>
      <c r="N26" s="11"/>
      <c r="O26" s="11"/>
      <c r="P26" s="116"/>
      <c r="Q26" s="39"/>
      <c r="R26" s="39"/>
      <c r="S26" s="39"/>
      <c r="T26" s="39"/>
      <c r="U26" s="39"/>
      <c r="V26" s="39"/>
      <c r="W26" s="39"/>
      <c r="X26" s="39"/>
      <c r="Y26" s="39"/>
      <c r="Z26" s="39"/>
      <c r="AA26" s="39"/>
      <c r="AB26" s="39"/>
      <c r="AC26" s="39"/>
    </row>
    <row r="27" spans="1:25" ht="25.5">
      <c r="A27" s="39"/>
      <c r="B27" s="39"/>
      <c r="C27" s="39"/>
      <c r="D27" s="39"/>
      <c r="E27" s="39"/>
      <c r="F27" s="39"/>
      <c r="G27" s="39"/>
      <c r="H27" s="39"/>
      <c r="I27" s="115"/>
      <c r="J27" s="11"/>
      <c r="K27" s="92"/>
      <c r="L27" s="109" t="s">
        <v>14</v>
      </c>
      <c r="M27" s="109" t="s">
        <v>15</v>
      </c>
      <c r="N27" s="11"/>
      <c r="O27" s="11"/>
      <c r="P27" s="116"/>
      <c r="Q27" s="39"/>
      <c r="R27" s="39"/>
      <c r="S27" s="39"/>
      <c r="T27" s="39"/>
      <c r="U27" s="39"/>
      <c r="V27" s="39"/>
      <c r="W27" s="39"/>
      <c r="X27" s="39"/>
      <c r="Y27" s="39"/>
    </row>
    <row r="28" spans="1:25" ht="15.75">
      <c r="A28" s="39"/>
      <c r="B28" s="39"/>
      <c r="C28" s="39"/>
      <c r="D28" s="39"/>
      <c r="E28" s="39"/>
      <c r="F28" s="39"/>
      <c r="G28" s="39"/>
      <c r="H28" s="39"/>
      <c r="I28" s="115"/>
      <c r="J28" s="11"/>
      <c r="K28" s="110" t="s">
        <v>38</v>
      </c>
      <c r="L28" s="102" t="s">
        <v>13</v>
      </c>
      <c r="M28" s="102" t="s">
        <v>16</v>
      </c>
      <c r="N28" s="11"/>
      <c r="O28" s="11"/>
      <c r="P28" s="116"/>
      <c r="Q28" s="39"/>
      <c r="R28" s="39"/>
      <c r="S28" s="39"/>
      <c r="T28" s="39"/>
      <c r="U28" s="39"/>
      <c r="V28" s="39"/>
      <c r="W28" s="39"/>
      <c r="X28" s="39"/>
      <c r="Y28" s="39"/>
    </row>
    <row r="29" spans="1:25" ht="12.75">
      <c r="A29" s="39"/>
      <c r="B29" s="39"/>
      <c r="C29" s="39"/>
      <c r="D29" s="39"/>
      <c r="E29" s="39"/>
      <c r="F29" s="96"/>
      <c r="G29" s="97"/>
      <c r="H29" s="97"/>
      <c r="I29" s="115"/>
      <c r="J29" s="11"/>
      <c r="K29" s="107" t="s">
        <v>27</v>
      </c>
      <c r="L29" s="103">
        <v>150</v>
      </c>
      <c r="M29" s="103">
        <v>10</v>
      </c>
      <c r="N29" s="11"/>
      <c r="O29" s="11"/>
      <c r="P29" s="116"/>
      <c r="Q29" s="39"/>
      <c r="R29" s="39"/>
      <c r="S29" s="39"/>
      <c r="T29" s="39"/>
      <c r="U29" s="39"/>
      <c r="V29" s="39"/>
      <c r="W29" s="39"/>
      <c r="X29" s="39"/>
      <c r="Y29" s="39"/>
    </row>
    <row r="30" spans="1:25" ht="12.75">
      <c r="A30" s="39"/>
      <c r="B30" s="39"/>
      <c r="C30" s="39"/>
      <c r="D30" s="39"/>
      <c r="E30" s="39"/>
      <c r="F30" s="96"/>
      <c r="G30" s="67"/>
      <c r="H30" s="67"/>
      <c r="I30" s="115"/>
      <c r="J30" s="11"/>
      <c r="K30" s="107" t="s">
        <v>36</v>
      </c>
      <c r="L30" s="104">
        <f>167</f>
        <v>167</v>
      </c>
      <c r="M30" s="103">
        <v>30</v>
      </c>
      <c r="N30" s="11"/>
      <c r="O30" s="11"/>
      <c r="P30" s="116"/>
      <c r="Q30" s="39"/>
      <c r="R30" s="39"/>
      <c r="S30" s="39"/>
      <c r="T30" s="39"/>
      <c r="U30" s="39"/>
      <c r="V30" s="39"/>
      <c r="W30" s="39"/>
      <c r="X30" s="39"/>
      <c r="Y30" s="39"/>
    </row>
    <row r="31" spans="1:25" ht="12.75">
      <c r="A31" s="39"/>
      <c r="B31" s="39"/>
      <c r="C31" s="39"/>
      <c r="D31" s="39"/>
      <c r="E31" s="39"/>
      <c r="F31" s="96"/>
      <c r="G31" s="42"/>
      <c r="H31" s="42"/>
      <c r="I31" s="115"/>
      <c r="J31" s="11"/>
      <c r="K31" s="107" t="s">
        <v>28</v>
      </c>
      <c r="L31" s="103">
        <v>265</v>
      </c>
      <c r="M31" s="103">
        <v>50</v>
      </c>
      <c r="N31" s="11"/>
      <c r="O31" s="11"/>
      <c r="P31" s="116"/>
      <c r="Q31" s="39"/>
      <c r="R31" s="39"/>
      <c r="S31" s="39"/>
      <c r="T31" s="39"/>
      <c r="U31" s="39"/>
      <c r="V31" s="39"/>
      <c r="W31" s="39"/>
      <c r="X31" s="39"/>
      <c r="Y31" s="39"/>
    </row>
    <row r="32" spans="1:25" ht="12.75">
      <c r="A32" s="39"/>
      <c r="B32" s="39"/>
      <c r="C32" s="39"/>
      <c r="D32" s="39"/>
      <c r="E32" s="39"/>
      <c r="F32" s="100"/>
      <c r="G32" s="101"/>
      <c r="H32" s="42"/>
      <c r="I32" s="115"/>
      <c r="J32" s="11"/>
      <c r="K32" s="11"/>
      <c r="L32" s="11"/>
      <c r="M32" s="11"/>
      <c r="N32" s="11"/>
      <c r="O32" s="11"/>
      <c r="P32" s="116"/>
      <c r="Q32" s="39"/>
      <c r="R32" s="39"/>
      <c r="S32" s="39"/>
      <c r="T32" s="39"/>
      <c r="U32" s="39"/>
      <c r="V32" s="39"/>
      <c r="W32" s="39"/>
      <c r="X32" s="39"/>
      <c r="Y32" s="39"/>
    </row>
    <row r="33" spans="1:25" ht="12.75">
      <c r="A33" s="39"/>
      <c r="B33" s="39"/>
      <c r="C33" s="39"/>
      <c r="D33" s="39"/>
      <c r="E33" s="39"/>
      <c r="F33" s="96"/>
      <c r="G33" s="42"/>
      <c r="H33" s="42"/>
      <c r="I33" s="115"/>
      <c r="J33" s="11"/>
      <c r="K33" s="11"/>
      <c r="L33" s="11"/>
      <c r="M33" s="11"/>
      <c r="N33" s="11"/>
      <c r="O33" s="11"/>
      <c r="P33" s="116"/>
      <c r="Q33" s="39"/>
      <c r="R33" s="39"/>
      <c r="S33" s="39"/>
      <c r="T33" s="39"/>
      <c r="U33" s="39"/>
      <c r="V33" s="39"/>
      <c r="W33" s="39"/>
      <c r="X33" s="39"/>
      <c r="Y33" s="39"/>
    </row>
    <row r="34" spans="1:25" ht="15.75">
      <c r="A34" s="39"/>
      <c r="B34" s="39"/>
      <c r="C34" s="39"/>
      <c r="D34" s="39"/>
      <c r="E34" s="39"/>
      <c r="F34" s="39"/>
      <c r="G34" s="39"/>
      <c r="H34" s="39"/>
      <c r="I34" s="115"/>
      <c r="J34" s="11"/>
      <c r="K34" s="110" t="s">
        <v>37</v>
      </c>
      <c r="L34" s="11"/>
      <c r="M34" s="11"/>
      <c r="N34" s="11"/>
      <c r="O34" s="11"/>
      <c r="P34" s="116"/>
      <c r="Q34" s="39"/>
      <c r="R34" s="39"/>
      <c r="S34" s="39"/>
      <c r="T34" s="39"/>
      <c r="U34" s="39"/>
      <c r="V34" s="39"/>
      <c r="W34" s="39"/>
      <c r="X34" s="39"/>
      <c r="Y34" s="39"/>
    </row>
    <row r="35" spans="1:25" ht="12.75">
      <c r="A35" s="39"/>
      <c r="B35" s="39"/>
      <c r="C35" s="39"/>
      <c r="D35" s="39"/>
      <c r="E35" s="39"/>
      <c r="F35" s="39"/>
      <c r="G35" s="39"/>
      <c r="H35" s="39"/>
      <c r="I35" s="115"/>
      <c r="J35" s="11"/>
      <c r="K35" s="106" t="s">
        <v>26</v>
      </c>
      <c r="L35" s="103">
        <v>0.1</v>
      </c>
      <c r="M35" s="11"/>
      <c r="N35" s="11"/>
      <c r="O35" s="11"/>
      <c r="P35" s="116"/>
      <c r="Q35" s="39"/>
      <c r="R35" s="39"/>
      <c r="S35" s="39"/>
      <c r="T35" s="39"/>
      <c r="U35" s="39"/>
      <c r="V35" s="39"/>
      <c r="W35" s="39"/>
      <c r="X35" s="39"/>
      <c r="Y35" s="39"/>
    </row>
    <row r="36" spans="1:25" ht="12.75">
      <c r="A36" s="39"/>
      <c r="B36" s="39"/>
      <c r="C36" s="39"/>
      <c r="D36" s="39"/>
      <c r="E36" s="39"/>
      <c r="F36" s="39"/>
      <c r="G36" s="39"/>
      <c r="H36" s="39"/>
      <c r="I36" s="115"/>
      <c r="J36" s="11"/>
      <c r="K36" s="106" t="s">
        <v>3</v>
      </c>
      <c r="L36" s="103">
        <v>0.8</v>
      </c>
      <c r="M36" s="11"/>
      <c r="N36" s="11"/>
      <c r="O36" s="11"/>
      <c r="P36" s="116"/>
      <c r="Q36" s="39"/>
      <c r="R36" s="39"/>
      <c r="S36" s="39"/>
      <c r="T36" s="39"/>
      <c r="U36" s="39"/>
      <c r="V36" s="39"/>
      <c r="W36" s="39"/>
      <c r="X36" s="39"/>
      <c r="Y36" s="39"/>
    </row>
    <row r="37" spans="1:25" ht="12.75">
      <c r="A37" s="39"/>
      <c r="B37" s="39"/>
      <c r="C37" s="39"/>
      <c r="D37" s="39"/>
      <c r="E37" s="39"/>
      <c r="F37" s="39"/>
      <c r="G37" s="39"/>
      <c r="H37" s="39"/>
      <c r="I37" s="115"/>
      <c r="J37" s="11"/>
      <c r="K37" s="106" t="s">
        <v>25</v>
      </c>
      <c r="L37" s="103">
        <v>0.7</v>
      </c>
      <c r="M37" s="11"/>
      <c r="N37" s="11"/>
      <c r="O37" s="11"/>
      <c r="P37" s="116"/>
      <c r="Q37" s="39"/>
      <c r="R37" s="39"/>
      <c r="S37" s="39"/>
      <c r="T37" s="39"/>
      <c r="U37" s="39"/>
      <c r="V37" s="39"/>
      <c r="W37" s="39"/>
      <c r="X37" s="39"/>
      <c r="Y37" s="39"/>
    </row>
    <row r="38" spans="1:25" ht="12.75">
      <c r="A38" s="39"/>
      <c r="B38" s="39"/>
      <c r="C38" s="39"/>
      <c r="D38" s="39"/>
      <c r="E38" s="39"/>
      <c r="F38" s="39"/>
      <c r="G38" s="39"/>
      <c r="H38" s="39"/>
      <c r="I38" s="115"/>
      <c r="J38" s="11"/>
      <c r="K38" s="106" t="s">
        <v>23</v>
      </c>
      <c r="L38" s="103">
        <v>0.2</v>
      </c>
      <c r="M38" s="11"/>
      <c r="N38" s="11"/>
      <c r="O38" s="11"/>
      <c r="P38" s="116"/>
      <c r="Q38" s="39"/>
      <c r="R38" s="39"/>
      <c r="S38" s="39"/>
      <c r="T38" s="39"/>
      <c r="U38" s="39"/>
      <c r="V38" s="39"/>
      <c r="W38" s="39"/>
      <c r="X38" s="39"/>
      <c r="Y38" s="39"/>
    </row>
    <row r="39" spans="1:25" ht="12.75">
      <c r="A39" s="39"/>
      <c r="B39" s="39"/>
      <c r="C39" s="39"/>
      <c r="D39" s="39"/>
      <c r="E39" s="39"/>
      <c r="F39" s="39"/>
      <c r="G39" s="39"/>
      <c r="H39" s="39"/>
      <c r="I39" s="115"/>
      <c r="J39" s="11"/>
      <c r="K39" s="106" t="s">
        <v>2</v>
      </c>
      <c r="L39" s="103">
        <v>0.1</v>
      </c>
      <c r="M39" s="11"/>
      <c r="N39" s="11"/>
      <c r="O39" s="11"/>
      <c r="P39" s="116"/>
      <c r="Q39" s="39"/>
      <c r="R39" s="39"/>
      <c r="S39" s="39"/>
      <c r="T39" s="39"/>
      <c r="U39" s="39"/>
      <c r="V39" s="39"/>
      <c r="W39" s="39"/>
      <c r="X39" s="39"/>
      <c r="Y39" s="39"/>
    </row>
    <row r="40" spans="1:25" ht="12.75">
      <c r="A40" s="39"/>
      <c r="B40" s="39"/>
      <c r="C40" s="39"/>
      <c r="D40" s="39"/>
      <c r="E40" s="39"/>
      <c r="F40" s="39"/>
      <c r="G40" s="39"/>
      <c r="H40" s="39"/>
      <c r="I40" s="115"/>
      <c r="J40" s="11"/>
      <c r="K40" s="106" t="s">
        <v>24</v>
      </c>
      <c r="L40" s="103">
        <v>0.3</v>
      </c>
      <c r="M40" s="11"/>
      <c r="N40" s="11"/>
      <c r="O40" s="11"/>
      <c r="P40" s="116"/>
      <c r="Q40" s="39"/>
      <c r="R40" s="39"/>
      <c r="S40" s="39"/>
      <c r="T40" s="39"/>
      <c r="U40" s="39"/>
      <c r="V40" s="39"/>
      <c r="W40" s="39"/>
      <c r="X40" s="39"/>
      <c r="Y40" s="39"/>
    </row>
    <row r="41" spans="1:25" ht="12.75">
      <c r="A41" s="39"/>
      <c r="B41" s="39"/>
      <c r="C41" s="39"/>
      <c r="D41" s="39"/>
      <c r="E41" s="39"/>
      <c r="F41" s="39"/>
      <c r="G41" s="39"/>
      <c r="H41" s="39"/>
      <c r="I41" s="115"/>
      <c r="J41" s="11"/>
      <c r="K41" s="11"/>
      <c r="L41" s="11"/>
      <c r="M41" s="11"/>
      <c r="N41" s="11"/>
      <c r="O41" s="11"/>
      <c r="P41" s="116"/>
      <c r="Q41" s="39"/>
      <c r="R41" s="39"/>
      <c r="S41" s="39"/>
      <c r="T41" s="39"/>
      <c r="U41" s="39"/>
      <c r="V41" s="39"/>
      <c r="W41" s="39"/>
      <c r="X41" s="39"/>
      <c r="Y41" s="39"/>
    </row>
    <row r="42" spans="1:25" ht="15.75">
      <c r="A42" s="39"/>
      <c r="B42" s="39"/>
      <c r="C42" s="39"/>
      <c r="D42" s="39"/>
      <c r="E42" s="39"/>
      <c r="F42" s="39"/>
      <c r="G42" s="39"/>
      <c r="H42" s="39"/>
      <c r="I42" s="115"/>
      <c r="J42" s="11"/>
      <c r="K42" s="111" t="s">
        <v>41</v>
      </c>
      <c r="L42" s="11"/>
      <c r="M42" s="11"/>
      <c r="N42" s="11"/>
      <c r="O42" s="11"/>
      <c r="P42" s="116"/>
      <c r="Q42" s="39"/>
      <c r="R42" s="39"/>
      <c r="S42" s="39"/>
      <c r="T42" s="39"/>
      <c r="U42" s="39"/>
      <c r="V42" s="39"/>
      <c r="W42" s="39"/>
      <c r="X42" s="39"/>
      <c r="Y42" s="39"/>
    </row>
    <row r="43" spans="1:25" ht="12.75">
      <c r="A43" s="39"/>
      <c r="B43" s="39"/>
      <c r="C43" s="39"/>
      <c r="D43" s="39"/>
      <c r="E43" s="39"/>
      <c r="F43" s="39"/>
      <c r="G43" s="39"/>
      <c r="H43" s="39"/>
      <c r="I43" s="115"/>
      <c r="J43" s="11"/>
      <c r="K43" s="105" t="s">
        <v>39</v>
      </c>
      <c r="L43" s="103">
        <v>20</v>
      </c>
      <c r="M43" s="108" t="s">
        <v>40</v>
      </c>
      <c r="N43" s="11"/>
      <c r="O43" s="11"/>
      <c r="P43" s="116"/>
      <c r="Q43" s="39"/>
      <c r="R43" s="39"/>
      <c r="S43" s="39"/>
      <c r="T43" s="39"/>
      <c r="U43" s="39"/>
      <c r="V43" s="39"/>
      <c r="W43" s="39"/>
      <c r="X43" s="39"/>
      <c r="Y43" s="39"/>
    </row>
    <row r="44" spans="1:29" ht="12.75">
      <c r="A44" s="39"/>
      <c r="B44" s="39"/>
      <c r="C44" s="39"/>
      <c r="D44" s="39"/>
      <c r="E44" s="39"/>
      <c r="F44" s="39"/>
      <c r="G44" s="39"/>
      <c r="H44" s="39"/>
      <c r="I44" s="115"/>
      <c r="J44" s="11"/>
      <c r="K44" s="11"/>
      <c r="L44" s="11"/>
      <c r="M44" s="11"/>
      <c r="N44" s="11"/>
      <c r="O44" s="11"/>
      <c r="P44" s="116"/>
      <c r="Q44" s="39"/>
      <c r="R44" s="39"/>
      <c r="S44" s="39"/>
      <c r="T44" s="39"/>
      <c r="U44" s="39"/>
      <c r="V44" s="39"/>
      <c r="W44" s="39"/>
      <c r="X44" s="39"/>
      <c r="Y44" s="39"/>
      <c r="Z44" s="39"/>
      <c r="AA44" s="39"/>
      <c r="AB44" s="39"/>
      <c r="AC44" s="39"/>
    </row>
    <row r="45" spans="1:29" ht="12.75">
      <c r="A45" s="39"/>
      <c r="B45" s="39"/>
      <c r="C45" s="39"/>
      <c r="D45" s="39"/>
      <c r="E45" s="39"/>
      <c r="F45" s="39"/>
      <c r="G45" s="39"/>
      <c r="H45" s="39"/>
      <c r="I45" s="117"/>
      <c r="J45" s="118"/>
      <c r="K45" s="118"/>
      <c r="L45" s="118"/>
      <c r="M45" s="118"/>
      <c r="N45" s="118"/>
      <c r="O45" s="118"/>
      <c r="P45" s="119"/>
      <c r="Q45" s="39"/>
      <c r="R45" s="39"/>
      <c r="S45" s="39"/>
      <c r="T45" s="39"/>
      <c r="U45" s="39"/>
      <c r="V45" s="39"/>
      <c r="W45" s="39"/>
      <c r="X45" s="39"/>
      <c r="Y45" s="39"/>
      <c r="Z45" s="39"/>
      <c r="AA45" s="39"/>
      <c r="AB45" s="39"/>
      <c r="AC45" s="39"/>
    </row>
    <row r="46" spans="1:29" ht="12.75">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row>
    <row r="47" spans="1:29" ht="12.75">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row>
    <row r="48" spans="1:29" ht="12.75">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row>
    <row r="49" spans="1:29" ht="12.75">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row>
    <row r="50" spans="1:29" ht="12.75">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row>
    <row r="51" spans="1:29" ht="12.75">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row>
    <row r="52" spans="1:29" ht="12.75">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row>
    <row r="53" spans="1:29" ht="12.75">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row>
    <row r="54" spans="1:29" ht="12.75">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row>
    <row r="55" spans="1:29" ht="12.75">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row>
    <row r="56" spans="1:29" ht="12.75">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row>
    <row r="57" spans="1:29" ht="12.7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row>
    <row r="58" spans="1:29" ht="12.75">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row>
    <row r="59" spans="1:29" ht="12.75">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row>
    <row r="60" spans="1:29" ht="12.75">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row>
    <row r="61" spans="1:29" ht="12.75">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row>
    <row r="62" spans="1:29" ht="12.75">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row>
    <row r="63" spans="1:29" ht="12.75">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row>
    <row r="64" spans="1:29" ht="12.75">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row>
    <row r="65" spans="1:29" ht="12.75">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row>
    <row r="66" spans="1:29" ht="12.7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row>
    <row r="67" spans="1:29" ht="12.75">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row>
    <row r="68" spans="1:29" ht="12.7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row>
    <row r="69" spans="1:29" ht="12.7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row>
    <row r="70" spans="1:29" ht="12.75">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row>
    <row r="71" spans="1:29" ht="12.7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row>
    <row r="72" spans="1:29" ht="12.7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row>
    <row r="73" spans="1:29" ht="12.7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row>
    <row r="74" spans="1:29" ht="12.7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row>
    <row r="75" spans="1:29" ht="12.75">
      <c r="A75" s="39"/>
      <c r="B75" s="39"/>
      <c r="C75" s="39"/>
      <c r="D75" s="39"/>
      <c r="E75" s="39"/>
      <c r="F75" s="39"/>
      <c r="G75" s="39"/>
      <c r="H75" s="39"/>
      <c r="I75" s="39"/>
      <c r="J75" s="39"/>
      <c r="K75" s="39"/>
      <c r="L75" s="39"/>
      <c r="M75" s="39"/>
      <c r="N75" s="39"/>
      <c r="O75" s="39"/>
      <c r="P75" s="39"/>
      <c r="Q75" s="98"/>
      <c r="R75" s="39"/>
      <c r="S75" s="39"/>
      <c r="T75" s="39"/>
      <c r="U75" s="39"/>
      <c r="V75" s="39"/>
      <c r="W75" s="39"/>
      <c r="X75" s="39"/>
      <c r="Y75" s="39"/>
      <c r="Z75" s="39"/>
      <c r="AA75" s="39"/>
      <c r="AB75" s="39"/>
      <c r="AC75" s="39"/>
    </row>
    <row r="76" spans="1:29" ht="12.75">
      <c r="A76" s="39"/>
      <c r="B76" s="39"/>
      <c r="C76" s="39"/>
      <c r="D76" s="39"/>
      <c r="E76" s="39"/>
      <c r="F76" s="39"/>
      <c r="G76" s="39"/>
      <c r="H76" s="39"/>
      <c r="I76" s="39"/>
      <c r="J76" s="98"/>
      <c r="K76" s="98"/>
      <c r="L76" s="98"/>
      <c r="M76" s="98"/>
      <c r="N76" s="98"/>
      <c r="O76" s="39"/>
      <c r="P76" s="39"/>
      <c r="R76" s="98"/>
      <c r="S76" s="98"/>
      <c r="T76" s="39"/>
      <c r="U76" s="39"/>
      <c r="V76" s="39"/>
      <c r="W76" s="39"/>
      <c r="X76" s="39"/>
      <c r="Y76" s="39"/>
      <c r="Z76" s="39"/>
      <c r="AA76" s="39"/>
      <c r="AB76" s="39"/>
      <c r="AC76" s="39"/>
    </row>
    <row r="77" spans="1:29" ht="12.75">
      <c r="A77" s="39"/>
      <c r="B77" s="39"/>
      <c r="C77" s="39"/>
      <c r="D77" s="39"/>
      <c r="E77" s="39"/>
      <c r="F77" s="39"/>
      <c r="G77" s="39"/>
      <c r="H77" s="39"/>
      <c r="I77" s="39"/>
      <c r="O77" s="98"/>
      <c r="P77" s="98"/>
      <c r="T77" s="39"/>
      <c r="U77" s="39"/>
      <c r="V77" s="39"/>
      <c r="W77" s="39"/>
      <c r="X77" s="39"/>
      <c r="Y77" s="39"/>
      <c r="Z77" s="39"/>
      <c r="AA77" s="39"/>
      <c r="AB77" s="39"/>
      <c r="AC77" s="39"/>
    </row>
    <row r="78" spans="1:29" ht="12.75">
      <c r="A78" s="39"/>
      <c r="B78" s="39"/>
      <c r="C78" s="39"/>
      <c r="D78" s="39"/>
      <c r="E78" s="39"/>
      <c r="F78" s="39"/>
      <c r="G78" s="39"/>
      <c r="H78" s="39"/>
      <c r="I78" s="39"/>
      <c r="T78" s="39"/>
      <c r="U78" s="39"/>
      <c r="V78" s="39"/>
      <c r="W78" s="39"/>
      <c r="X78" s="39"/>
      <c r="Y78" s="39"/>
      <c r="Z78" s="39"/>
      <c r="AA78" s="39"/>
      <c r="AB78" s="39"/>
      <c r="AC78" s="39"/>
    </row>
    <row r="79" spans="1:29" ht="12.75">
      <c r="A79" s="39"/>
      <c r="B79" s="39"/>
      <c r="C79" s="39"/>
      <c r="D79" s="39"/>
      <c r="E79" s="39"/>
      <c r="F79" s="39"/>
      <c r="G79" s="39"/>
      <c r="H79" s="39"/>
      <c r="I79" s="39"/>
      <c r="T79" s="39"/>
      <c r="U79" s="39"/>
      <c r="V79" s="39"/>
      <c r="W79" s="39"/>
      <c r="X79" s="39"/>
      <c r="Y79" s="39"/>
      <c r="Z79" s="39"/>
      <c r="AA79" s="39"/>
      <c r="AB79" s="39"/>
      <c r="AC79" s="39"/>
    </row>
    <row r="80" spans="1:29" ht="12.75">
      <c r="A80" s="39"/>
      <c r="B80" s="39"/>
      <c r="C80" s="39"/>
      <c r="D80" s="39"/>
      <c r="E80" s="39"/>
      <c r="F80" s="39"/>
      <c r="G80" s="39"/>
      <c r="H80" s="39"/>
      <c r="I80" s="98"/>
      <c r="T80" s="39"/>
      <c r="U80" s="39"/>
      <c r="V80" s="39"/>
      <c r="W80" s="39"/>
      <c r="X80" s="39"/>
      <c r="Y80" s="39"/>
      <c r="Z80" s="39"/>
      <c r="AA80" s="39"/>
      <c r="AB80" s="39"/>
      <c r="AC80" s="39"/>
    </row>
    <row r="81" spans="1:29" ht="12.75">
      <c r="A81" s="98"/>
      <c r="B81" s="98"/>
      <c r="C81" s="98"/>
      <c r="D81" s="98"/>
      <c r="E81" s="98"/>
      <c r="F81" s="98"/>
      <c r="G81" s="98"/>
      <c r="H81" s="98"/>
      <c r="T81" s="98"/>
      <c r="U81" s="98"/>
      <c r="V81" s="98"/>
      <c r="W81" s="98"/>
      <c r="X81" s="98"/>
      <c r="Y81" s="98"/>
      <c r="Z81" s="98"/>
      <c r="AA81" s="98"/>
      <c r="AB81" s="98"/>
      <c r="AC81" s="98"/>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U121"/>
  <sheetViews>
    <sheetView showGridLines="0" tabSelected="1" zoomScale="85" zoomScaleNormal="85" zoomScalePageLayoutView="0" workbookViewId="0" topLeftCell="A1">
      <selection activeCell="Q18" sqref="Q18"/>
    </sheetView>
  </sheetViews>
  <sheetFormatPr defaultColWidth="9.140625" defaultRowHeight="12.75"/>
  <cols>
    <col min="2" max="2" width="7.140625" style="39" customWidth="1"/>
    <col min="3" max="3" width="2.7109375" style="0" customWidth="1"/>
    <col min="4" max="4" width="12.8515625" style="0" bestFit="1" customWidth="1"/>
    <col min="5" max="5" width="15.7109375" style="0" bestFit="1" customWidth="1"/>
    <col min="6" max="6" width="16.421875" style="0" customWidth="1"/>
    <col min="7" max="7" width="17.140625" style="0" bestFit="1" customWidth="1"/>
    <col min="8" max="8" width="13.57421875" style="0" customWidth="1"/>
    <col min="9" max="9" width="14.7109375" style="0" customWidth="1"/>
    <col min="10" max="10" width="9.421875" style="0" bestFit="1" customWidth="1"/>
    <col min="11" max="11" width="2.7109375" style="0" customWidth="1"/>
    <col min="12" max="12" width="2.7109375" style="39" customWidth="1"/>
    <col min="13" max="13" width="5.7109375" style="0" customWidth="1"/>
    <col min="14" max="14" width="31.421875" style="0" customWidth="1"/>
    <col min="15" max="15" width="15.57421875" style="0" customWidth="1"/>
    <col min="16" max="17" width="12.7109375" style="0" bestFit="1" customWidth="1"/>
    <col min="18" max="18" width="12.421875" style="0" bestFit="1" customWidth="1"/>
    <col min="19" max="19" width="15.421875" style="0" customWidth="1"/>
    <col min="20" max="20" width="14.57421875" style="0" customWidth="1"/>
    <col min="21" max="21" width="10.57421875" style="0" customWidth="1"/>
    <col min="22" max="22" width="6.7109375" style="0" customWidth="1"/>
    <col min="23" max="23" width="11.7109375" style="0" customWidth="1"/>
    <col min="24" max="24" width="13.00390625" style="0" customWidth="1"/>
    <col min="25" max="25" width="11.7109375" style="0" customWidth="1"/>
    <col min="26" max="26" width="13.8515625" style="0" customWidth="1"/>
    <col min="27" max="27" width="11.57421875" style="0" customWidth="1"/>
    <col min="28" max="28" width="13.28125" style="0" customWidth="1"/>
    <col min="29" max="29" width="13.421875" style="0" customWidth="1"/>
    <col min="30" max="30" width="13.28125" style="0" customWidth="1"/>
  </cols>
  <sheetData>
    <row r="1" spans="2:12" ht="105.75" customHeight="1">
      <c r="B1"/>
      <c r="L1"/>
    </row>
    <row r="2" spans="1:47" ht="25.5" customHeight="1">
      <c r="A2" s="40"/>
      <c r="C2" s="39"/>
      <c r="D2" s="39"/>
      <c r="E2" s="39"/>
      <c r="F2" s="39"/>
      <c r="G2" s="39"/>
      <c r="H2" s="39"/>
      <c r="I2" s="39"/>
      <c r="J2" s="39"/>
      <c r="K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row>
    <row r="3" spans="1:47" ht="12.75">
      <c r="A3" s="40"/>
      <c r="C3" s="22"/>
      <c r="D3" s="23"/>
      <c r="E3" s="23"/>
      <c r="F3" s="23"/>
      <c r="G3" s="23"/>
      <c r="H3" s="23"/>
      <c r="I3" s="24"/>
      <c r="J3" s="39"/>
      <c r="K3" s="39"/>
      <c r="L3" s="40"/>
      <c r="M3" s="22"/>
      <c r="N3" s="23"/>
      <c r="O3" s="23"/>
      <c r="P3" s="23"/>
      <c r="Q3" s="23"/>
      <c r="R3" s="23"/>
      <c r="S3" s="23"/>
      <c r="T3" s="23"/>
      <c r="U3" s="23"/>
      <c r="V3" s="24"/>
      <c r="W3" s="39"/>
      <c r="X3" s="39"/>
      <c r="Y3" s="39"/>
      <c r="Z3" s="39"/>
      <c r="AA3" s="39"/>
      <c r="AB3" s="39"/>
      <c r="AC3" s="39"/>
      <c r="AD3" s="39"/>
      <c r="AE3" s="39"/>
      <c r="AF3" s="39"/>
      <c r="AG3" s="39"/>
      <c r="AH3" s="39"/>
      <c r="AI3" s="39"/>
      <c r="AJ3" s="39"/>
      <c r="AK3" s="39"/>
      <c r="AL3" s="39"/>
      <c r="AM3" s="39"/>
      <c r="AN3" s="39"/>
      <c r="AO3" s="39"/>
      <c r="AP3" s="39"/>
      <c r="AQ3" s="39"/>
      <c r="AR3" s="39"/>
      <c r="AS3" s="39"/>
      <c r="AT3" s="39"/>
      <c r="AU3" s="39"/>
    </row>
    <row r="4" spans="1:47" ht="15.75">
      <c r="A4" s="40"/>
      <c r="C4" s="25"/>
      <c r="D4" s="73"/>
      <c r="F4" s="4"/>
      <c r="G4" s="4"/>
      <c r="H4" s="4"/>
      <c r="I4" s="26"/>
      <c r="J4" s="39"/>
      <c r="K4" s="39"/>
      <c r="L4" s="40"/>
      <c r="M4" s="25"/>
      <c r="N4" s="73"/>
      <c r="O4" s="73"/>
      <c r="P4" s="4"/>
      <c r="Q4" s="4"/>
      <c r="R4" s="4"/>
      <c r="S4" s="4"/>
      <c r="T4" s="4"/>
      <c r="U4" s="4"/>
      <c r="V4" s="26"/>
      <c r="W4" s="39"/>
      <c r="X4" s="39"/>
      <c r="Y4" s="39"/>
      <c r="Z4" s="39"/>
      <c r="AA4" s="39"/>
      <c r="AB4" s="39"/>
      <c r="AC4" s="39"/>
      <c r="AD4" s="39"/>
      <c r="AE4" s="39"/>
      <c r="AF4" s="39"/>
      <c r="AG4" s="39"/>
      <c r="AH4" s="39"/>
      <c r="AI4" s="39"/>
      <c r="AJ4" s="39"/>
      <c r="AK4" s="39"/>
      <c r="AL4" s="39"/>
      <c r="AM4" s="39"/>
      <c r="AN4" s="39"/>
      <c r="AO4" s="39"/>
      <c r="AP4" s="39"/>
      <c r="AQ4" s="39"/>
      <c r="AR4" s="39"/>
      <c r="AS4" s="39"/>
      <c r="AT4" s="39"/>
      <c r="AU4" s="39"/>
    </row>
    <row r="5" spans="1:47" ht="15.75">
      <c r="A5" s="40"/>
      <c r="C5" s="25"/>
      <c r="D5" s="73"/>
      <c r="F5" s="4"/>
      <c r="G5" s="4"/>
      <c r="H5" s="4"/>
      <c r="I5" s="26"/>
      <c r="J5" s="39"/>
      <c r="K5" s="39"/>
      <c r="L5" s="40"/>
      <c r="M5" s="25"/>
      <c r="N5" s="73"/>
      <c r="O5" s="73"/>
      <c r="P5" s="4"/>
      <c r="Q5" s="4"/>
      <c r="R5" s="4"/>
      <c r="S5" s="4"/>
      <c r="T5" s="4"/>
      <c r="U5" s="4"/>
      <c r="V5" s="26"/>
      <c r="W5" s="39"/>
      <c r="X5" s="39"/>
      <c r="Y5" s="39"/>
      <c r="Z5" s="39"/>
      <c r="AA5" s="39"/>
      <c r="AB5" s="39"/>
      <c r="AC5" s="39"/>
      <c r="AD5" s="39"/>
      <c r="AE5" s="39"/>
      <c r="AF5" s="39"/>
      <c r="AG5" s="39"/>
      <c r="AH5" s="39"/>
      <c r="AI5" s="39"/>
      <c r="AJ5" s="39"/>
      <c r="AK5" s="39"/>
      <c r="AL5" s="39"/>
      <c r="AM5" s="39"/>
      <c r="AN5" s="39"/>
      <c r="AO5" s="39"/>
      <c r="AP5" s="39"/>
      <c r="AQ5" s="39"/>
      <c r="AR5" s="39"/>
      <c r="AS5" s="39"/>
      <c r="AT5" s="39"/>
      <c r="AU5" s="39"/>
    </row>
    <row r="6" spans="1:47" ht="12.75">
      <c r="A6" s="40"/>
      <c r="C6" s="25"/>
      <c r="D6" s="4"/>
      <c r="E6" s="4"/>
      <c r="F6" s="4"/>
      <c r="G6" s="4"/>
      <c r="H6" s="4"/>
      <c r="I6" s="26"/>
      <c r="J6" s="39"/>
      <c r="K6" s="39"/>
      <c r="L6" s="40"/>
      <c r="M6" s="25"/>
      <c r="N6" s="4"/>
      <c r="O6" s="4"/>
      <c r="P6" s="4"/>
      <c r="Q6" s="4"/>
      <c r="R6" s="4"/>
      <c r="S6" s="4"/>
      <c r="T6" s="4"/>
      <c r="U6" s="4"/>
      <c r="V6" s="26"/>
      <c r="W6" s="39"/>
      <c r="X6" s="39"/>
      <c r="Y6" s="39"/>
      <c r="Z6" s="39"/>
      <c r="AA6" s="39"/>
      <c r="AB6" s="39"/>
      <c r="AC6" s="39"/>
      <c r="AD6" s="39"/>
      <c r="AE6" s="39"/>
      <c r="AF6" s="39"/>
      <c r="AG6" s="39"/>
      <c r="AH6" s="39"/>
      <c r="AI6" s="39"/>
      <c r="AJ6" s="39"/>
      <c r="AK6" s="39"/>
      <c r="AL6" s="39"/>
      <c r="AM6" s="39"/>
      <c r="AN6" s="39"/>
      <c r="AO6" s="39"/>
      <c r="AP6" s="39"/>
      <c r="AQ6" s="39"/>
      <c r="AR6" s="39"/>
      <c r="AS6" s="39"/>
      <c r="AT6" s="39"/>
      <c r="AU6" s="39"/>
    </row>
    <row r="7" spans="1:47" ht="27" customHeight="1">
      <c r="A7" s="40"/>
      <c r="B7" s="99"/>
      <c r="C7" s="25"/>
      <c r="D7" s="4"/>
      <c r="E7" s="4"/>
      <c r="F7" s="4"/>
      <c r="G7" s="4"/>
      <c r="H7" s="4"/>
      <c r="I7" s="26"/>
      <c r="J7" s="39"/>
      <c r="K7" s="39"/>
      <c r="L7" s="40"/>
      <c r="M7" s="25"/>
      <c r="N7" s="4"/>
      <c r="O7" s="4"/>
      <c r="P7" s="4"/>
      <c r="Q7" s="4"/>
      <c r="R7" s="4"/>
      <c r="S7" s="4"/>
      <c r="T7" s="4"/>
      <c r="U7" s="4"/>
      <c r="V7" s="26"/>
      <c r="W7" s="39"/>
      <c r="X7" s="39"/>
      <c r="Y7" s="39"/>
      <c r="Z7" s="39"/>
      <c r="AA7" s="39"/>
      <c r="AB7" s="39"/>
      <c r="AC7" s="39"/>
      <c r="AD7" s="39"/>
      <c r="AE7" s="39"/>
      <c r="AF7" s="39"/>
      <c r="AG7" s="39"/>
      <c r="AH7" s="39"/>
      <c r="AI7" s="39"/>
      <c r="AJ7" s="39"/>
      <c r="AK7" s="39"/>
      <c r="AL7" s="39"/>
      <c r="AM7" s="39"/>
      <c r="AN7" s="39"/>
      <c r="AO7" s="39"/>
      <c r="AP7" s="39"/>
      <c r="AQ7" s="39"/>
      <c r="AR7" s="39"/>
      <c r="AS7" s="39"/>
      <c r="AT7" s="39"/>
      <c r="AU7" s="39"/>
    </row>
    <row r="8" spans="1:47" ht="15" customHeight="1">
      <c r="A8" s="40"/>
      <c r="C8" s="25"/>
      <c r="D8" s="17" t="s">
        <v>0</v>
      </c>
      <c r="E8" s="9" t="s">
        <v>26</v>
      </c>
      <c r="F8" s="9" t="s">
        <v>24</v>
      </c>
      <c r="G8" s="9" t="s">
        <v>23</v>
      </c>
      <c r="H8" s="21" t="s">
        <v>10</v>
      </c>
      <c r="I8" s="26"/>
      <c r="J8" s="39"/>
      <c r="K8" s="39"/>
      <c r="L8" s="41"/>
      <c r="M8" s="30"/>
      <c r="N8" s="90" t="s">
        <v>0</v>
      </c>
      <c r="O8" s="9" t="s">
        <v>26</v>
      </c>
      <c r="P8" s="9" t="s">
        <v>3</v>
      </c>
      <c r="Q8" s="9" t="s">
        <v>25</v>
      </c>
      <c r="R8" s="9" t="s">
        <v>23</v>
      </c>
      <c r="S8" s="9" t="s">
        <v>2</v>
      </c>
      <c r="T8" s="9" t="s">
        <v>24</v>
      </c>
      <c r="U8" s="7" t="s">
        <v>10</v>
      </c>
      <c r="V8" s="26"/>
      <c r="W8" s="39"/>
      <c r="X8" s="39"/>
      <c r="Y8" s="39"/>
      <c r="Z8" s="39"/>
      <c r="AA8" s="39"/>
      <c r="AB8" s="39"/>
      <c r="AC8" s="39"/>
      <c r="AD8" s="39"/>
      <c r="AE8" s="39"/>
      <c r="AF8" s="39"/>
      <c r="AG8" s="39"/>
      <c r="AH8" s="39"/>
      <c r="AI8" s="39"/>
      <c r="AJ8" s="39"/>
      <c r="AK8" s="39"/>
      <c r="AL8" s="39"/>
      <c r="AM8" s="39"/>
      <c r="AN8" s="39"/>
      <c r="AO8" s="39"/>
      <c r="AP8" s="39"/>
      <c r="AQ8" s="39"/>
      <c r="AR8" s="39"/>
      <c r="AS8" s="39"/>
      <c r="AT8" s="39"/>
      <c r="AU8" s="39"/>
    </row>
    <row r="9" spans="1:47" ht="15" customHeight="1">
      <c r="A9" s="40"/>
      <c r="C9" s="25"/>
      <c r="D9" s="17" t="s">
        <v>1</v>
      </c>
      <c r="E9" s="10">
        <f>'Mitoitus _taustaa'!L35</f>
        <v>0.1</v>
      </c>
      <c r="F9" s="10">
        <f>'Mitoitus _taustaa'!L40</f>
        <v>0.3</v>
      </c>
      <c r="G9" s="10">
        <f>'Mitoitus _taustaa'!L38</f>
        <v>0.2</v>
      </c>
      <c r="H9" s="5"/>
      <c r="I9" s="26"/>
      <c r="J9" s="39"/>
      <c r="K9" s="39"/>
      <c r="L9" s="42"/>
      <c r="M9" s="20"/>
      <c r="N9" s="90" t="s">
        <v>1</v>
      </c>
      <c r="O9" s="10">
        <f>'Mitoitus _taustaa'!L35</f>
        <v>0.1</v>
      </c>
      <c r="P9" s="10">
        <f>'Mitoitus _taustaa'!L36</f>
        <v>0.8</v>
      </c>
      <c r="Q9" s="10">
        <f>'Mitoitus _taustaa'!L37</f>
        <v>0.7</v>
      </c>
      <c r="R9" s="10">
        <f>'Mitoitus _taustaa'!L38</f>
        <v>0.2</v>
      </c>
      <c r="S9" s="10">
        <f>'Mitoitus _taustaa'!L39</f>
        <v>0.1</v>
      </c>
      <c r="T9" s="10">
        <f>'Mitoitus _taustaa'!L40</f>
        <v>0.3</v>
      </c>
      <c r="U9" s="4"/>
      <c r="V9" s="26"/>
      <c r="W9" s="39"/>
      <c r="X9" s="39"/>
      <c r="Y9" s="39"/>
      <c r="Z9" s="39"/>
      <c r="AA9" s="39"/>
      <c r="AB9" s="39"/>
      <c r="AC9" s="39"/>
      <c r="AD9" s="39"/>
      <c r="AE9" s="39"/>
      <c r="AF9" s="39"/>
      <c r="AG9" s="39"/>
      <c r="AH9" s="39"/>
      <c r="AI9" s="39"/>
      <c r="AJ9" s="39"/>
      <c r="AK9" s="39"/>
      <c r="AL9" s="39"/>
      <c r="AM9" s="39"/>
      <c r="AN9" s="39"/>
      <c r="AO9" s="39"/>
      <c r="AP9" s="39"/>
      <c r="AQ9" s="39"/>
      <c r="AR9" s="39"/>
      <c r="AS9" s="39"/>
      <c r="AT9" s="39"/>
      <c r="AU9" s="39"/>
    </row>
    <row r="10" spans="1:47" ht="12.75">
      <c r="A10" s="40"/>
      <c r="C10" s="25"/>
      <c r="D10" s="4"/>
      <c r="E10" s="14" t="s">
        <v>11</v>
      </c>
      <c r="F10" s="14" t="s">
        <v>11</v>
      </c>
      <c r="G10" s="14" t="s">
        <v>11</v>
      </c>
      <c r="H10" s="7" t="s">
        <v>12</v>
      </c>
      <c r="I10" s="26"/>
      <c r="J10" s="39"/>
      <c r="K10" s="39"/>
      <c r="L10" s="43"/>
      <c r="M10" s="31"/>
      <c r="N10" s="91"/>
      <c r="O10" s="14" t="s">
        <v>11</v>
      </c>
      <c r="P10" s="14" t="s">
        <v>11</v>
      </c>
      <c r="Q10" s="14" t="s">
        <v>11</v>
      </c>
      <c r="R10" s="14" t="s">
        <v>11</v>
      </c>
      <c r="S10" s="14" t="s">
        <v>11</v>
      </c>
      <c r="T10" s="14" t="s">
        <v>11</v>
      </c>
      <c r="U10" s="7" t="s">
        <v>11</v>
      </c>
      <c r="V10" s="26"/>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row>
    <row r="11" spans="1:47" ht="24.75" customHeight="1">
      <c r="A11" s="40"/>
      <c r="C11" s="25"/>
      <c r="D11" s="4"/>
      <c r="E11" s="15">
        <v>2411</v>
      </c>
      <c r="F11" s="15">
        <v>0</v>
      </c>
      <c r="G11" s="15">
        <v>0</v>
      </c>
      <c r="H11" s="5">
        <f>SUM(E11:G11)</f>
        <v>2411</v>
      </c>
      <c r="I11" s="26"/>
      <c r="J11" s="39"/>
      <c r="K11" s="39"/>
      <c r="L11" s="42"/>
      <c r="M11" s="32"/>
      <c r="N11" s="91"/>
      <c r="O11" s="8">
        <v>377</v>
      </c>
      <c r="P11" s="8">
        <v>521</v>
      </c>
      <c r="Q11" s="8">
        <v>607</v>
      </c>
      <c r="R11" s="8">
        <v>157</v>
      </c>
      <c r="S11" s="8">
        <v>671</v>
      </c>
      <c r="T11" s="8">
        <v>78</v>
      </c>
      <c r="U11" s="5">
        <f>SUM(O11:T11)</f>
        <v>2411</v>
      </c>
      <c r="V11" s="26"/>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row>
    <row r="12" spans="1:47" ht="15" customHeight="1">
      <c r="A12" s="40"/>
      <c r="C12" s="25"/>
      <c r="D12" s="4"/>
      <c r="E12" s="4"/>
      <c r="F12" s="4"/>
      <c r="G12" s="4"/>
      <c r="H12" s="4"/>
      <c r="I12" s="26"/>
      <c r="J12" s="39"/>
      <c r="K12" s="39"/>
      <c r="L12" s="40"/>
      <c r="M12" s="25"/>
      <c r="N12" s="92"/>
      <c r="O12" s="4"/>
      <c r="P12" s="4"/>
      <c r="Q12" s="4"/>
      <c r="R12" s="4"/>
      <c r="S12" s="4"/>
      <c r="T12" s="4"/>
      <c r="U12" s="4"/>
      <c r="V12" s="26"/>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row>
    <row r="13" spans="1:47" ht="15" customHeight="1">
      <c r="A13" s="40"/>
      <c r="C13" s="25"/>
      <c r="D13" s="4"/>
      <c r="E13" s="4"/>
      <c r="F13" s="4"/>
      <c r="G13" s="4"/>
      <c r="H13" s="4"/>
      <c r="I13" s="26"/>
      <c r="J13" s="39"/>
      <c r="K13" s="39"/>
      <c r="L13" s="40"/>
      <c r="M13" s="25"/>
      <c r="N13" s="92"/>
      <c r="O13" s="6"/>
      <c r="P13" s="33"/>
      <c r="Q13" s="33"/>
      <c r="R13" s="4"/>
      <c r="S13" s="4"/>
      <c r="T13" s="4"/>
      <c r="U13" s="4"/>
      <c r="V13" s="26"/>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row>
    <row r="14" spans="1:47" ht="25.5" customHeight="1">
      <c r="A14" s="40"/>
      <c r="C14" s="25"/>
      <c r="D14" s="4"/>
      <c r="E14" s="27" t="s">
        <v>14</v>
      </c>
      <c r="F14" s="37" t="s">
        <v>15</v>
      </c>
      <c r="G14" s="37" t="s">
        <v>17</v>
      </c>
      <c r="H14" s="37" t="s">
        <v>22</v>
      </c>
      <c r="I14" s="87"/>
      <c r="J14" s="39"/>
      <c r="K14" s="39"/>
      <c r="L14" s="40"/>
      <c r="M14" s="25"/>
      <c r="N14" s="91"/>
      <c r="O14" s="37" t="s">
        <v>14</v>
      </c>
      <c r="P14" s="37" t="s">
        <v>15</v>
      </c>
      <c r="Q14" s="37" t="s">
        <v>17</v>
      </c>
      <c r="R14" s="37" t="s">
        <v>22</v>
      </c>
      <c r="S14" s="4"/>
      <c r="T14" s="4"/>
      <c r="U14" s="4"/>
      <c r="V14" s="26"/>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row>
    <row r="15" spans="1:47" ht="15" customHeight="1">
      <c r="A15" s="40"/>
      <c r="C15" s="25"/>
      <c r="D15" s="4"/>
      <c r="E15" s="9" t="s">
        <v>13</v>
      </c>
      <c r="F15" s="9" t="s">
        <v>16</v>
      </c>
      <c r="G15" s="9" t="s">
        <v>18</v>
      </c>
      <c r="H15" s="9" t="s">
        <v>19</v>
      </c>
      <c r="I15" s="88"/>
      <c r="J15" s="39"/>
      <c r="K15" s="39"/>
      <c r="L15" s="44"/>
      <c r="M15" s="34"/>
      <c r="N15" s="91"/>
      <c r="O15" s="9" t="s">
        <v>13</v>
      </c>
      <c r="P15" s="9" t="s">
        <v>16</v>
      </c>
      <c r="Q15" s="9" t="s">
        <v>18</v>
      </c>
      <c r="R15" s="9" t="s">
        <v>19</v>
      </c>
      <c r="S15" s="4"/>
      <c r="T15" s="4"/>
      <c r="U15" s="4"/>
      <c r="V15" s="26"/>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row>
    <row r="16" spans="1:47" ht="15" customHeight="1">
      <c r="A16" s="40"/>
      <c r="C16" s="25"/>
      <c r="D16" s="17" t="s">
        <v>9</v>
      </c>
      <c r="E16" s="10">
        <f>'Mitoitus _taustaa'!L29</f>
        <v>150</v>
      </c>
      <c r="F16" s="10">
        <f>'Mitoitus _taustaa'!M29</f>
        <v>10</v>
      </c>
      <c r="G16" s="16">
        <f>(E11*E$9+F11*F$9+G11*G$9)*E16/10000</f>
        <v>3.6165</v>
      </c>
      <c r="H16" s="18">
        <f>G16*60*F16/1000</f>
        <v>2.1698999999999997</v>
      </c>
      <c r="I16" s="89"/>
      <c r="J16" s="39"/>
      <c r="K16" s="39"/>
      <c r="L16" s="45"/>
      <c r="M16" s="29"/>
      <c r="N16" s="90" t="s">
        <v>27</v>
      </c>
      <c r="O16" s="10">
        <f>'Mitoitus _taustaa'!L29</f>
        <v>150</v>
      </c>
      <c r="P16" s="10">
        <f>'Mitoitus _taustaa'!M29</f>
        <v>10</v>
      </c>
      <c r="Q16" s="16">
        <f>(O11*O$9+P11*P$9+Q11*Q$9+R11*R$9+S11*S$9+T11*T$9)*O16/10000</f>
        <v>15.0195</v>
      </c>
      <c r="R16" s="18">
        <f>P16*Q16*60/1000</f>
        <v>9.0117</v>
      </c>
      <c r="S16" s="4"/>
      <c r="T16" s="4"/>
      <c r="U16" s="4"/>
      <c r="V16" s="26"/>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row>
    <row r="17" spans="1:47" ht="15" customHeight="1">
      <c r="A17" s="40"/>
      <c r="C17" s="25"/>
      <c r="D17" s="38"/>
      <c r="E17" s="4"/>
      <c r="F17" s="4"/>
      <c r="G17" s="4"/>
      <c r="H17" s="4"/>
      <c r="I17" s="26"/>
      <c r="J17" s="39"/>
      <c r="K17" s="39"/>
      <c r="L17" s="45"/>
      <c r="M17" s="29"/>
      <c r="N17" s="95" t="s">
        <v>36</v>
      </c>
      <c r="O17" s="16">
        <f>'Mitoitus _taustaa'!L30</f>
        <v>167</v>
      </c>
      <c r="P17" s="10">
        <f>'Mitoitus _taustaa'!M30</f>
        <v>30</v>
      </c>
      <c r="Q17" s="16">
        <f>(O11*O$9+P11*P$9+Q11*Q$9+R11*R$9+S11*S$9+T11*T$9)*O17/10000</f>
        <v>16.72171</v>
      </c>
      <c r="R17" s="18">
        <f>P17*Q17*60/1000</f>
        <v>30.099078000000002</v>
      </c>
      <c r="S17" s="4"/>
      <c r="T17" s="4"/>
      <c r="U17" s="4"/>
      <c r="V17" s="26"/>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row>
    <row r="18" spans="1:47" ht="15" customHeight="1">
      <c r="A18" s="40"/>
      <c r="C18" s="25"/>
      <c r="D18" s="4"/>
      <c r="E18" s="4"/>
      <c r="F18" s="4"/>
      <c r="G18" s="4"/>
      <c r="H18" s="4"/>
      <c r="I18" s="26"/>
      <c r="J18" s="39"/>
      <c r="K18" s="39"/>
      <c r="M18" s="25"/>
      <c r="N18" s="17" t="s">
        <v>28</v>
      </c>
      <c r="O18" s="10">
        <f>'Mitoitus _taustaa'!L31</f>
        <v>265</v>
      </c>
      <c r="P18" s="10">
        <f>'Mitoitus _taustaa'!M31</f>
        <v>50</v>
      </c>
      <c r="Q18" s="16">
        <f>(O11*O$9+P11*P$9+Q11*Q$9+R11*R$9+S11*S$9+T11*T$9)*O18/10000</f>
        <v>26.53445</v>
      </c>
      <c r="R18" s="18">
        <f>P18*Q18*60/1000</f>
        <v>79.60335</v>
      </c>
      <c r="S18" s="4"/>
      <c r="T18" s="4"/>
      <c r="U18" s="4"/>
      <c r="V18" s="26"/>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row>
    <row r="19" spans="1:47" ht="15" customHeight="1">
      <c r="A19" s="40"/>
      <c r="C19" s="28"/>
      <c r="D19" s="2"/>
      <c r="E19" s="2"/>
      <c r="F19" s="2"/>
      <c r="G19" s="2"/>
      <c r="H19" s="2"/>
      <c r="I19" s="36"/>
      <c r="J19" s="39"/>
      <c r="K19" s="39"/>
      <c r="M19" s="28"/>
      <c r="N19" s="3"/>
      <c r="O19" s="2"/>
      <c r="P19" s="35"/>
      <c r="Q19" s="35"/>
      <c r="R19" s="2"/>
      <c r="S19" s="2"/>
      <c r="T19" s="2"/>
      <c r="U19" s="2"/>
      <c r="V19" s="36"/>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row>
    <row r="20" spans="1:47" ht="15" customHeight="1">
      <c r="A20" s="40"/>
      <c r="C20" s="40"/>
      <c r="D20" s="40"/>
      <c r="E20" s="40"/>
      <c r="F20" s="40"/>
      <c r="G20" s="40"/>
      <c r="H20" s="40"/>
      <c r="I20" s="40"/>
      <c r="J20" s="40"/>
      <c r="K20" s="40"/>
      <c r="M20" s="40"/>
      <c r="N20" s="43"/>
      <c r="O20" s="40"/>
      <c r="P20" s="59"/>
      <c r="Q20" s="59"/>
      <c r="R20" s="40"/>
      <c r="S20" s="40"/>
      <c r="T20" s="40"/>
      <c r="U20" s="40"/>
      <c r="V20" s="40"/>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row>
    <row r="21" spans="1:47" ht="15" customHeight="1">
      <c r="A21" s="40"/>
      <c r="C21" s="40"/>
      <c r="D21" s="40"/>
      <c r="E21" s="40"/>
      <c r="F21" s="40"/>
      <c r="G21" s="40"/>
      <c r="H21" s="40"/>
      <c r="I21" s="40"/>
      <c r="J21" s="40"/>
      <c r="K21" s="40"/>
      <c r="M21" s="40"/>
      <c r="N21" s="43"/>
      <c r="O21" s="40"/>
      <c r="P21" s="59"/>
      <c r="Q21" s="59"/>
      <c r="R21" s="40"/>
      <c r="S21" s="40"/>
      <c r="T21" s="40"/>
      <c r="U21" s="40"/>
      <c r="V21" s="40"/>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row>
    <row r="22" spans="1:47" ht="15" customHeight="1">
      <c r="A22" s="40"/>
      <c r="C22" s="40"/>
      <c r="D22" s="40"/>
      <c r="E22" s="40"/>
      <c r="F22" s="40"/>
      <c r="G22" s="40"/>
      <c r="H22" s="40"/>
      <c r="I22" s="40"/>
      <c r="J22" s="40"/>
      <c r="K22" s="40"/>
      <c r="M22" s="40"/>
      <c r="N22" s="43"/>
      <c r="O22" s="40"/>
      <c r="P22" s="59"/>
      <c r="Q22" s="59"/>
      <c r="R22" s="40"/>
      <c r="S22" s="40"/>
      <c r="T22" s="40"/>
      <c r="U22" s="40"/>
      <c r="V22" s="40"/>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row>
    <row r="23" spans="1:47" ht="15" customHeight="1">
      <c r="A23" s="40"/>
      <c r="C23" s="22"/>
      <c r="D23" s="23"/>
      <c r="E23" s="23"/>
      <c r="F23" s="79"/>
      <c r="G23" s="79"/>
      <c r="H23" s="79"/>
      <c r="I23" s="80"/>
      <c r="J23" s="40"/>
      <c r="K23" s="40"/>
      <c r="M23" s="40"/>
      <c r="N23" s="43"/>
      <c r="O23" s="40"/>
      <c r="P23" s="59"/>
      <c r="Q23" s="59"/>
      <c r="R23" s="40"/>
      <c r="S23" s="40"/>
      <c r="T23" s="40"/>
      <c r="U23" s="40"/>
      <c r="V23" s="40"/>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row>
    <row r="24" spans="1:47" ht="15" customHeight="1">
      <c r="A24" s="40"/>
      <c r="C24" s="25"/>
      <c r="D24" s="4"/>
      <c r="E24" s="4"/>
      <c r="F24" s="78"/>
      <c r="G24" s="78"/>
      <c r="H24" s="78"/>
      <c r="I24" s="81"/>
      <c r="J24" s="40"/>
      <c r="K24" s="40"/>
      <c r="M24" s="40"/>
      <c r="N24" s="43"/>
      <c r="O24" s="40"/>
      <c r="P24" s="59"/>
      <c r="Q24" s="59"/>
      <c r="R24" s="40"/>
      <c r="S24" s="40"/>
      <c r="T24" s="40"/>
      <c r="U24" s="40"/>
      <c r="V24" s="40"/>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row>
    <row r="25" spans="1:47" ht="15" customHeight="1">
      <c r="A25" s="40"/>
      <c r="C25" s="25"/>
      <c r="D25" s="4"/>
      <c r="E25" s="4"/>
      <c r="F25" s="73"/>
      <c r="G25" s="78"/>
      <c r="H25" s="78"/>
      <c r="I25" s="81"/>
      <c r="J25" s="40"/>
      <c r="K25" s="40"/>
      <c r="M25" s="40"/>
      <c r="N25" s="43"/>
      <c r="O25" s="40"/>
      <c r="P25" s="59"/>
      <c r="Q25" s="59"/>
      <c r="R25" s="40"/>
      <c r="S25" s="40"/>
      <c r="T25" s="46"/>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row>
    <row r="26" spans="1:47" ht="15" customHeight="1">
      <c r="A26" s="40"/>
      <c r="C26" s="25"/>
      <c r="D26" s="4"/>
      <c r="E26" s="4"/>
      <c r="F26" s="78"/>
      <c r="G26" s="78"/>
      <c r="H26" s="78"/>
      <c r="I26" s="81"/>
      <c r="J26" s="40"/>
      <c r="K26" s="40"/>
      <c r="M26" s="40"/>
      <c r="N26" s="43"/>
      <c r="O26" s="40"/>
      <c r="P26" s="59"/>
      <c r="Q26" s="59"/>
      <c r="R26" s="40"/>
      <c r="S26" s="40"/>
      <c r="T26" s="46"/>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row>
    <row r="27" spans="1:47" ht="15" customHeight="1">
      <c r="A27" s="39"/>
      <c r="C27" s="25"/>
      <c r="D27" s="4"/>
      <c r="E27" s="4"/>
      <c r="F27" s="78"/>
      <c r="G27" s="78"/>
      <c r="H27" s="78"/>
      <c r="I27" s="81"/>
      <c r="J27" s="40"/>
      <c r="K27" s="39"/>
      <c r="M27" s="39"/>
      <c r="N27" s="60"/>
      <c r="O27" s="46"/>
      <c r="P27" s="61"/>
      <c r="Q27" s="61"/>
      <c r="R27" s="39"/>
      <c r="S27" s="39"/>
      <c r="T27" s="46"/>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row>
    <row r="28" spans="1:47" ht="15" customHeight="1">
      <c r="A28" s="39"/>
      <c r="C28" s="25"/>
      <c r="D28" s="4"/>
      <c r="E28" s="19"/>
      <c r="F28" s="76" t="s">
        <v>6</v>
      </c>
      <c r="G28" s="77" t="s">
        <v>7</v>
      </c>
      <c r="H28" s="77" t="s">
        <v>8</v>
      </c>
      <c r="I28" s="26"/>
      <c r="J28" s="40"/>
      <c r="K28" s="39"/>
      <c r="M28" s="39"/>
      <c r="N28" s="43"/>
      <c r="O28" s="65"/>
      <c r="P28" s="65"/>
      <c r="Q28" s="65"/>
      <c r="R28" s="39"/>
      <c r="S28" s="39"/>
      <c r="T28" s="46"/>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row>
    <row r="29" spans="1:47" ht="30" customHeight="1">
      <c r="A29" s="39"/>
      <c r="C29" s="25"/>
      <c r="D29" s="4"/>
      <c r="E29" s="75" t="s">
        <v>21</v>
      </c>
      <c r="F29" s="18">
        <f>H16</f>
        <v>2.1698999999999997</v>
      </c>
      <c r="G29" s="18">
        <f>H16</f>
        <v>2.1698999999999997</v>
      </c>
      <c r="H29" s="18">
        <f>H16</f>
        <v>2.1698999999999997</v>
      </c>
      <c r="I29" s="26"/>
      <c r="J29" s="40"/>
      <c r="K29" s="39"/>
      <c r="M29" s="39"/>
      <c r="N29" s="40"/>
      <c r="O29" s="74"/>
      <c r="P29" s="74"/>
      <c r="Q29" s="74"/>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row>
    <row r="30" spans="1:47" ht="19.5" customHeight="1">
      <c r="A30" s="39"/>
      <c r="C30" s="25"/>
      <c r="D30" s="4"/>
      <c r="E30" s="17" t="s">
        <v>5</v>
      </c>
      <c r="F30" s="18">
        <f>R16-H16</f>
        <v>6.841799999999999</v>
      </c>
      <c r="G30" s="18">
        <f>F30</f>
        <v>6.841799999999999</v>
      </c>
      <c r="H30" s="18">
        <f>G30</f>
        <v>6.841799999999999</v>
      </c>
      <c r="I30" s="26"/>
      <c r="J30" s="40"/>
      <c r="K30" s="39"/>
      <c r="M30" s="39"/>
      <c r="N30" s="40"/>
      <c r="O30" s="65"/>
      <c r="P30" s="74"/>
      <c r="Q30" s="74"/>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row>
    <row r="31" spans="1:47" ht="19.5" customHeight="1">
      <c r="A31" s="39"/>
      <c r="C31" s="25"/>
      <c r="D31" s="4"/>
      <c r="E31" s="17" t="s">
        <v>20</v>
      </c>
      <c r="F31" s="84"/>
      <c r="G31" s="18">
        <f>R17-G30-G29</f>
        <v>21.087378000000005</v>
      </c>
      <c r="H31" s="18">
        <f>G31</f>
        <v>21.087378000000005</v>
      </c>
      <c r="I31" s="26"/>
      <c r="J31" s="40"/>
      <c r="K31" s="39"/>
      <c r="M31" s="39"/>
      <c r="N31" s="39"/>
      <c r="O31" s="65"/>
      <c r="P31" s="65"/>
      <c r="Q31" s="74"/>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row>
    <row r="32" spans="1:47" ht="19.5" customHeight="1">
      <c r="A32" s="39"/>
      <c r="C32" s="25"/>
      <c r="D32" s="4"/>
      <c r="E32" s="17" t="s">
        <v>4</v>
      </c>
      <c r="F32" s="85"/>
      <c r="G32" s="86"/>
      <c r="H32" s="18">
        <f>R18-H29-H30-H31</f>
        <v>49.504272000000014</v>
      </c>
      <c r="I32" s="26"/>
      <c r="J32" s="40"/>
      <c r="K32" s="39"/>
      <c r="M32" s="39"/>
      <c r="N32" s="39"/>
      <c r="O32" s="65"/>
      <c r="P32" s="65"/>
      <c r="Q32" s="74"/>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row>
    <row r="33" spans="1:47" ht="15" customHeight="1">
      <c r="A33" s="39"/>
      <c r="C33" s="25"/>
      <c r="D33" s="4"/>
      <c r="E33" s="4"/>
      <c r="F33" s="78"/>
      <c r="G33" s="78"/>
      <c r="H33" s="78"/>
      <c r="I33" s="81"/>
      <c r="J33" s="40"/>
      <c r="K33" s="46"/>
      <c r="L33" s="46"/>
      <c r="M33" s="46"/>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row>
    <row r="34" spans="1:47" ht="15" customHeight="1">
      <c r="A34" s="39"/>
      <c r="C34" s="25"/>
      <c r="D34" s="4"/>
      <c r="E34" s="4"/>
      <c r="F34" s="78"/>
      <c r="G34" s="78"/>
      <c r="H34" s="78"/>
      <c r="I34" s="81"/>
      <c r="J34" s="40"/>
      <c r="K34" s="46"/>
      <c r="L34" s="46"/>
      <c r="M34" s="46"/>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row>
    <row r="35" spans="1:47" ht="15" customHeight="1">
      <c r="A35" s="39"/>
      <c r="C35" s="25"/>
      <c r="D35" s="4"/>
      <c r="E35" s="4"/>
      <c r="F35" s="78"/>
      <c r="G35" s="78"/>
      <c r="H35" s="78"/>
      <c r="I35" s="81"/>
      <c r="J35" s="40"/>
      <c r="K35" s="44"/>
      <c r="L35" s="44"/>
      <c r="M35" s="44"/>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row>
    <row r="36" spans="1:47" ht="15" customHeight="1">
      <c r="A36" s="39"/>
      <c r="C36" s="28"/>
      <c r="D36" s="2"/>
      <c r="E36" s="2"/>
      <c r="F36" s="82"/>
      <c r="G36" s="82"/>
      <c r="H36" s="82"/>
      <c r="I36" s="83"/>
      <c r="J36" s="40"/>
      <c r="K36" s="45"/>
      <c r="L36" s="45"/>
      <c r="M36" s="45"/>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row>
    <row r="37" spans="1:47" ht="15" customHeight="1">
      <c r="A37" s="39"/>
      <c r="C37" s="39"/>
      <c r="D37" s="39"/>
      <c r="E37" s="39"/>
      <c r="F37" s="39"/>
      <c r="G37" s="39"/>
      <c r="H37" s="64"/>
      <c r="I37" s="39"/>
      <c r="J37" s="40"/>
      <c r="K37" s="39"/>
      <c r="L37" s="47"/>
      <c r="M37" s="47"/>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row>
    <row r="38" spans="1:47" ht="15" customHeight="1">
      <c r="A38" s="39"/>
      <c r="C38" s="39"/>
      <c r="D38" s="39"/>
      <c r="E38" s="39"/>
      <c r="F38" s="39"/>
      <c r="G38" s="39"/>
      <c r="H38" s="64"/>
      <c r="I38" s="39"/>
      <c r="J38" s="40"/>
      <c r="K38" s="39"/>
      <c r="L38" s="48"/>
      <c r="M38" s="48"/>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row>
    <row r="39" spans="1:47" ht="15" customHeight="1">
      <c r="A39" s="39"/>
      <c r="C39" s="39"/>
      <c r="D39" s="39"/>
      <c r="E39" s="39"/>
      <c r="F39" s="39"/>
      <c r="G39" s="39"/>
      <c r="H39" s="64"/>
      <c r="I39" s="39"/>
      <c r="J39" s="40"/>
      <c r="K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row>
    <row r="40" spans="1:47" ht="15" customHeight="1">
      <c r="A40" s="39"/>
      <c r="C40" s="39"/>
      <c r="D40" s="39"/>
      <c r="E40" s="39"/>
      <c r="F40" s="39"/>
      <c r="G40" s="39"/>
      <c r="H40" s="64"/>
      <c r="I40" s="39"/>
      <c r="J40" s="40"/>
      <c r="K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row>
    <row r="41" spans="1:47" ht="15" customHeight="1">
      <c r="A41" s="39"/>
      <c r="C41" s="39"/>
      <c r="D41" s="39"/>
      <c r="E41" s="39"/>
      <c r="F41" s="39"/>
      <c r="G41" s="39"/>
      <c r="H41" s="64"/>
      <c r="I41" s="39"/>
      <c r="J41" s="39"/>
      <c r="K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row>
    <row r="42" spans="1:47" ht="15" customHeight="1">
      <c r="A42" s="39"/>
      <c r="C42" s="39"/>
      <c r="D42" s="39"/>
      <c r="E42" s="39"/>
      <c r="F42" s="39"/>
      <c r="G42" s="39"/>
      <c r="H42" s="64"/>
      <c r="I42" s="39"/>
      <c r="J42" s="39"/>
      <c r="K42" s="39"/>
      <c r="M42" s="39"/>
      <c r="N42" s="39"/>
      <c r="O42" s="39"/>
      <c r="P42" s="39"/>
      <c r="Q42" s="39"/>
      <c r="R42" s="39"/>
      <c r="S42" s="39"/>
      <c r="T42" s="39"/>
      <c r="U42" s="39"/>
      <c r="V42" s="65"/>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row>
    <row r="43" spans="1:47" ht="15" customHeight="1">
      <c r="A43" s="39"/>
      <c r="C43" s="39"/>
      <c r="D43" s="39"/>
      <c r="E43" s="62"/>
      <c r="F43" s="62"/>
      <c r="G43" s="64"/>
      <c r="H43" s="64"/>
      <c r="I43" s="39"/>
      <c r="J43" s="39"/>
      <c r="K43" s="39"/>
      <c r="M43" s="39"/>
      <c r="N43" s="39"/>
      <c r="O43" s="39"/>
      <c r="P43" s="39"/>
      <c r="Q43" s="39"/>
      <c r="R43" s="39"/>
      <c r="S43" s="39"/>
      <c r="T43" s="39"/>
      <c r="U43" s="39"/>
      <c r="V43" s="66"/>
      <c r="W43" s="42"/>
      <c r="X43" s="42"/>
      <c r="Y43" s="57"/>
      <c r="Z43" s="39"/>
      <c r="AA43" s="39"/>
      <c r="AB43" s="39"/>
      <c r="AC43" s="39"/>
      <c r="AD43" s="39"/>
      <c r="AE43" s="39"/>
      <c r="AF43" s="39"/>
      <c r="AG43" s="39"/>
      <c r="AH43" s="39"/>
      <c r="AI43" s="39"/>
      <c r="AJ43" s="39"/>
      <c r="AK43" s="39"/>
      <c r="AL43" s="39"/>
      <c r="AM43" s="39"/>
      <c r="AN43" s="39"/>
      <c r="AO43" s="39"/>
      <c r="AP43" s="39"/>
      <c r="AQ43" s="39"/>
      <c r="AR43" s="39"/>
      <c r="AS43" s="39"/>
      <c r="AT43" s="39"/>
      <c r="AU43" s="39"/>
    </row>
    <row r="44" spans="1:47" ht="15" customHeight="1">
      <c r="A44" s="39"/>
      <c r="C44" s="39"/>
      <c r="D44" s="49"/>
      <c r="E44" s="62"/>
      <c r="F44" s="62"/>
      <c r="G44" s="64"/>
      <c r="H44" s="64"/>
      <c r="I44" s="39"/>
      <c r="J44" s="39"/>
      <c r="K44" s="39"/>
      <c r="M44" s="39"/>
      <c r="N44" s="39"/>
      <c r="O44" s="39"/>
      <c r="P44" s="39"/>
      <c r="Q44" s="39"/>
      <c r="R44" s="39"/>
      <c r="S44" s="39"/>
      <c r="T44" s="39"/>
      <c r="U44" s="39"/>
      <c r="V44" s="58"/>
      <c r="W44" s="58"/>
      <c r="X44" s="58"/>
      <c r="Y44" s="57"/>
      <c r="Z44" s="39"/>
      <c r="AA44" s="39"/>
      <c r="AB44" s="39"/>
      <c r="AC44" s="39"/>
      <c r="AD44" s="39"/>
      <c r="AE44" s="39"/>
      <c r="AF44" s="39"/>
      <c r="AG44" s="39"/>
      <c r="AH44" s="39"/>
      <c r="AI44" s="39"/>
      <c r="AJ44" s="39"/>
      <c r="AK44" s="39"/>
      <c r="AL44" s="39"/>
      <c r="AM44" s="39"/>
      <c r="AN44" s="39"/>
      <c r="AO44" s="39"/>
      <c r="AP44" s="39"/>
      <c r="AQ44" s="39"/>
      <c r="AR44" s="39"/>
      <c r="AS44" s="39"/>
      <c r="AT44" s="39"/>
      <c r="AU44" s="39"/>
    </row>
    <row r="45" spans="1:47" ht="15" customHeight="1">
      <c r="A45" s="39"/>
      <c r="C45" s="39"/>
      <c r="D45" s="39"/>
      <c r="E45" s="62"/>
      <c r="F45" s="62"/>
      <c r="G45" s="64"/>
      <c r="H45" s="64"/>
      <c r="I45" s="39"/>
      <c r="J45" s="39"/>
      <c r="K45" s="39"/>
      <c r="M45" s="39"/>
      <c r="N45" s="39"/>
      <c r="O45" s="39"/>
      <c r="P45" s="39"/>
      <c r="Q45" s="39"/>
      <c r="R45" s="39"/>
      <c r="S45" s="39"/>
      <c r="T45" s="39"/>
      <c r="U45" s="39"/>
      <c r="V45" s="58"/>
      <c r="W45" s="58"/>
      <c r="X45" s="58"/>
      <c r="Y45" s="57"/>
      <c r="Z45" s="39"/>
      <c r="AA45" s="39"/>
      <c r="AB45" s="39"/>
      <c r="AC45" s="39"/>
      <c r="AD45" s="39"/>
      <c r="AE45" s="39"/>
      <c r="AF45" s="39"/>
      <c r="AG45" s="39"/>
      <c r="AH45" s="39"/>
      <c r="AI45" s="39"/>
      <c r="AJ45" s="39"/>
      <c r="AK45" s="39"/>
      <c r="AL45" s="39"/>
      <c r="AM45" s="39"/>
      <c r="AN45" s="39"/>
      <c r="AO45" s="39"/>
      <c r="AP45" s="39"/>
      <c r="AQ45" s="39"/>
      <c r="AR45" s="39"/>
      <c r="AS45" s="39"/>
      <c r="AT45" s="39"/>
      <c r="AU45" s="39"/>
    </row>
    <row r="46" spans="1:47" ht="15" customHeight="1">
      <c r="A46" s="39"/>
      <c r="C46" s="39"/>
      <c r="D46" s="39"/>
      <c r="E46" s="62"/>
      <c r="F46" s="62"/>
      <c r="G46" s="64"/>
      <c r="H46" s="64"/>
      <c r="I46" s="39"/>
      <c r="J46" s="39"/>
      <c r="K46" s="39"/>
      <c r="M46" s="39"/>
      <c r="N46" s="39"/>
      <c r="O46" s="39"/>
      <c r="P46" s="39"/>
      <c r="Q46" s="39"/>
      <c r="R46" s="39"/>
      <c r="S46" s="39"/>
      <c r="T46" s="39"/>
      <c r="U46" s="39"/>
      <c r="V46" s="67"/>
      <c r="W46" s="42"/>
      <c r="X46" s="68"/>
      <c r="Y46" s="57"/>
      <c r="Z46" s="39"/>
      <c r="AA46" s="39"/>
      <c r="AB46" s="39"/>
      <c r="AC46" s="39"/>
      <c r="AD46" s="39"/>
      <c r="AE46" s="39"/>
      <c r="AF46" s="39"/>
      <c r="AG46" s="39"/>
      <c r="AH46" s="39"/>
      <c r="AI46" s="39"/>
      <c r="AJ46" s="39"/>
      <c r="AK46" s="39"/>
      <c r="AL46" s="39"/>
      <c r="AM46" s="39"/>
      <c r="AN46" s="39"/>
      <c r="AO46" s="39"/>
      <c r="AP46" s="39"/>
      <c r="AQ46" s="39"/>
      <c r="AR46" s="39"/>
      <c r="AS46" s="39"/>
      <c r="AT46" s="39"/>
      <c r="AU46" s="39"/>
    </row>
    <row r="47" spans="1:39" ht="15" customHeight="1">
      <c r="A47" s="39"/>
      <c r="C47" s="39"/>
      <c r="D47" s="39"/>
      <c r="E47" s="62"/>
      <c r="F47" s="62"/>
      <c r="G47" s="64"/>
      <c r="H47" s="64"/>
      <c r="I47" s="39"/>
      <c r="J47" s="49"/>
      <c r="K47" s="49"/>
      <c r="L47" s="49"/>
      <c r="M47" s="49"/>
      <c r="N47" s="39"/>
      <c r="O47" s="39"/>
      <c r="P47" s="39"/>
      <c r="Q47" s="39"/>
      <c r="R47" s="39"/>
      <c r="S47" s="39"/>
      <c r="T47" s="39"/>
      <c r="U47" s="39"/>
      <c r="V47" s="42"/>
      <c r="W47" s="42"/>
      <c r="X47" s="42"/>
      <c r="Y47" s="57"/>
      <c r="Z47" s="39"/>
      <c r="AA47" s="39"/>
      <c r="AB47" s="39"/>
      <c r="AC47" s="39"/>
      <c r="AD47" s="39"/>
      <c r="AE47" s="39"/>
      <c r="AF47" s="39"/>
      <c r="AG47" s="39"/>
      <c r="AH47" s="39"/>
      <c r="AI47" s="39"/>
      <c r="AJ47" s="39"/>
      <c r="AK47" s="39"/>
      <c r="AL47" s="39"/>
      <c r="AM47" s="39"/>
    </row>
    <row r="48" spans="1:39" ht="15" customHeight="1">
      <c r="A48" s="39"/>
      <c r="C48" s="39"/>
      <c r="D48" s="39"/>
      <c r="E48" s="62"/>
      <c r="F48" s="39"/>
      <c r="G48" s="39"/>
      <c r="H48" s="39"/>
      <c r="I48" s="39"/>
      <c r="J48" s="50"/>
      <c r="K48" s="50"/>
      <c r="L48" s="50"/>
      <c r="M48" s="50"/>
      <c r="N48" s="39"/>
      <c r="O48" s="39"/>
      <c r="P48" s="39"/>
      <c r="Q48" s="39"/>
      <c r="R48" s="39"/>
      <c r="S48" s="39"/>
      <c r="T48" s="39"/>
      <c r="U48" s="39"/>
      <c r="V48" s="67"/>
      <c r="W48" s="42"/>
      <c r="X48" s="42"/>
      <c r="Y48" s="57"/>
      <c r="Z48" s="39"/>
      <c r="AA48" s="39"/>
      <c r="AB48" s="39"/>
      <c r="AC48" s="39"/>
      <c r="AD48" s="39"/>
      <c r="AE48" s="39"/>
      <c r="AF48" s="39"/>
      <c r="AG48" s="39"/>
      <c r="AH48" s="39"/>
      <c r="AI48" s="39"/>
      <c r="AJ48" s="39"/>
      <c r="AK48" s="39"/>
      <c r="AL48" s="39"/>
      <c r="AM48" s="39"/>
    </row>
    <row r="49" spans="1:39" ht="15" customHeight="1">
      <c r="A49" s="39"/>
      <c r="C49" s="39"/>
      <c r="D49" s="39"/>
      <c r="E49" s="39"/>
      <c r="F49" s="39"/>
      <c r="G49" s="39"/>
      <c r="H49" s="39"/>
      <c r="I49" s="39"/>
      <c r="J49" s="50"/>
      <c r="K49" s="50"/>
      <c r="L49" s="50"/>
      <c r="M49" s="50"/>
      <c r="N49" s="39"/>
      <c r="O49" s="39"/>
      <c r="P49" s="39"/>
      <c r="Q49" s="39"/>
      <c r="R49" s="39"/>
      <c r="S49" s="39"/>
      <c r="T49" s="39"/>
      <c r="U49" s="39"/>
      <c r="V49" s="69"/>
      <c r="W49" s="42"/>
      <c r="X49" s="42"/>
      <c r="Y49" s="57"/>
      <c r="Z49" s="39"/>
      <c r="AA49" s="39"/>
      <c r="AB49" s="39"/>
      <c r="AC49" s="39"/>
      <c r="AD49" s="39"/>
      <c r="AE49" s="39"/>
      <c r="AF49" s="39"/>
      <c r="AG49" s="39"/>
      <c r="AH49" s="39"/>
      <c r="AI49" s="39"/>
      <c r="AJ49" s="39"/>
      <c r="AK49" s="39"/>
      <c r="AL49" s="39"/>
      <c r="AM49" s="39"/>
    </row>
    <row r="50" spans="1:39" ht="15" customHeight="1">
      <c r="A50" s="39"/>
      <c r="C50" s="39"/>
      <c r="D50" s="39"/>
      <c r="E50" s="62"/>
      <c r="F50" s="39"/>
      <c r="G50" s="64"/>
      <c r="H50" s="64"/>
      <c r="I50" s="39"/>
      <c r="J50" s="50"/>
      <c r="K50" s="50"/>
      <c r="L50" s="50"/>
      <c r="M50" s="50"/>
      <c r="N50" s="39"/>
      <c r="O50" s="39"/>
      <c r="P50" s="39"/>
      <c r="Q50" s="39"/>
      <c r="R50" s="39"/>
      <c r="S50" s="39"/>
      <c r="T50" s="39"/>
      <c r="U50" s="39"/>
      <c r="V50" s="58"/>
      <c r="W50" s="58"/>
      <c r="X50" s="58"/>
      <c r="Y50" s="57"/>
      <c r="Z50" s="39"/>
      <c r="AA50" s="39"/>
      <c r="AB50" s="39"/>
      <c r="AC50" s="39"/>
      <c r="AD50" s="39"/>
      <c r="AE50" s="39"/>
      <c r="AF50" s="39"/>
      <c r="AG50" s="39"/>
      <c r="AH50" s="39"/>
      <c r="AI50" s="39"/>
      <c r="AJ50" s="39"/>
      <c r="AK50" s="39"/>
      <c r="AL50" s="39"/>
      <c r="AM50" s="39"/>
    </row>
    <row r="51" spans="1:39" ht="15" customHeight="1">
      <c r="A51" s="39"/>
      <c r="C51" s="39"/>
      <c r="D51" s="40"/>
      <c r="E51" s="62"/>
      <c r="F51" s="39"/>
      <c r="G51" s="64"/>
      <c r="H51" s="64"/>
      <c r="I51" s="39"/>
      <c r="J51" s="50"/>
      <c r="K51" s="50"/>
      <c r="L51" s="50"/>
      <c r="M51" s="50"/>
      <c r="N51" s="39"/>
      <c r="O51" s="39"/>
      <c r="P51" s="39"/>
      <c r="Q51" s="39"/>
      <c r="R51" s="39"/>
      <c r="S51" s="39"/>
      <c r="T51" s="39"/>
      <c r="U51" s="39"/>
      <c r="V51" s="67"/>
      <c r="W51" s="42"/>
      <c r="X51" s="68"/>
      <c r="Y51" s="57"/>
      <c r="Z51" s="39"/>
      <c r="AA51" s="39"/>
      <c r="AB51" s="39"/>
      <c r="AC51" s="39"/>
      <c r="AD51" s="39"/>
      <c r="AE51" s="39"/>
      <c r="AF51" s="39"/>
      <c r="AG51" s="39"/>
      <c r="AH51" s="39"/>
      <c r="AI51" s="39"/>
      <c r="AJ51" s="39"/>
      <c r="AK51" s="39"/>
      <c r="AL51" s="39"/>
      <c r="AM51" s="39"/>
    </row>
    <row r="52" spans="1:39" ht="15" customHeight="1">
      <c r="A52" s="39"/>
      <c r="C52" s="39"/>
      <c r="D52" s="52"/>
      <c r="E52" s="62"/>
      <c r="F52" s="39"/>
      <c r="G52" s="64"/>
      <c r="H52" s="64"/>
      <c r="I52" s="39"/>
      <c r="J52" s="39"/>
      <c r="K52" s="39"/>
      <c r="M52" s="39"/>
      <c r="N52" s="39"/>
      <c r="O52" s="46"/>
      <c r="P52" s="39"/>
      <c r="Q52" s="39"/>
      <c r="R52" s="39"/>
      <c r="S52" s="39"/>
      <c r="T52" s="39"/>
      <c r="U52" s="39"/>
      <c r="V52" s="67"/>
      <c r="W52" s="42"/>
      <c r="X52" s="68"/>
      <c r="Y52" s="57"/>
      <c r="Z52" s="39"/>
      <c r="AA52" s="39"/>
      <c r="AB52" s="39"/>
      <c r="AC52" s="39"/>
      <c r="AD52" s="39"/>
      <c r="AE52" s="39"/>
      <c r="AF52" s="39"/>
      <c r="AG52" s="39"/>
      <c r="AH52" s="39"/>
      <c r="AI52" s="39"/>
      <c r="AJ52" s="39"/>
      <c r="AK52" s="39"/>
      <c r="AL52" s="39"/>
      <c r="AM52" s="39"/>
    </row>
    <row r="53" spans="1:39" ht="15" customHeight="1">
      <c r="A53" s="39"/>
      <c r="C53" s="39"/>
      <c r="D53" s="54"/>
      <c r="E53" s="62"/>
      <c r="F53" s="39"/>
      <c r="G53" s="64"/>
      <c r="H53" s="64"/>
      <c r="I53" s="39"/>
      <c r="J53" s="39"/>
      <c r="K53" s="39"/>
      <c r="M53" s="39"/>
      <c r="N53" s="39"/>
      <c r="O53" s="46"/>
      <c r="P53" s="39"/>
      <c r="Q53" s="39"/>
      <c r="R53" s="39"/>
      <c r="S53" s="39"/>
      <c r="T53" s="39"/>
      <c r="U53" s="39"/>
      <c r="V53" s="67"/>
      <c r="W53" s="42"/>
      <c r="X53" s="68"/>
      <c r="Y53" s="57"/>
      <c r="Z53" s="39"/>
      <c r="AA53" s="39"/>
      <c r="AB53" s="39"/>
      <c r="AC53" s="39"/>
      <c r="AD53" s="39"/>
      <c r="AE53" s="39"/>
      <c r="AF53" s="39"/>
      <c r="AG53" s="39"/>
      <c r="AH53" s="39"/>
      <c r="AI53" s="39"/>
      <c r="AJ53" s="39"/>
      <c r="AK53" s="39"/>
      <c r="AL53" s="39"/>
      <c r="AM53" s="39"/>
    </row>
    <row r="54" spans="1:39" ht="15" customHeight="1">
      <c r="A54" s="39"/>
      <c r="C54" s="39"/>
      <c r="D54" s="54"/>
      <c r="E54" s="62"/>
      <c r="F54" s="39"/>
      <c r="G54" s="64"/>
      <c r="H54" s="64"/>
      <c r="I54" s="39"/>
      <c r="J54" s="51"/>
      <c r="K54" s="51"/>
      <c r="L54" s="51"/>
      <c r="M54" s="51"/>
      <c r="N54" s="40"/>
      <c r="O54" s="44"/>
      <c r="P54" s="40"/>
      <c r="Q54" s="40"/>
      <c r="R54" s="40"/>
      <c r="S54" s="40"/>
      <c r="T54" s="40"/>
      <c r="U54" s="40"/>
      <c r="V54" s="42"/>
      <c r="W54" s="42"/>
      <c r="X54" s="42"/>
      <c r="Y54" s="57"/>
      <c r="Z54" s="39"/>
      <c r="AA54" s="39"/>
      <c r="AB54" s="39"/>
      <c r="AC54" s="39"/>
      <c r="AD54" s="39"/>
      <c r="AE54" s="39"/>
      <c r="AF54" s="39"/>
      <c r="AG54" s="39"/>
      <c r="AH54" s="39"/>
      <c r="AI54" s="39"/>
      <c r="AJ54" s="39"/>
      <c r="AK54" s="39"/>
      <c r="AL54" s="39"/>
      <c r="AM54" s="39"/>
    </row>
    <row r="55" spans="1:39" ht="15" customHeight="1">
      <c r="A55" s="39"/>
      <c r="C55" s="39"/>
      <c r="D55" s="54"/>
      <c r="E55" s="62"/>
      <c r="F55" s="39"/>
      <c r="G55" s="64"/>
      <c r="H55" s="64"/>
      <c r="I55" s="39"/>
      <c r="J55" s="52"/>
      <c r="K55" s="52"/>
      <c r="L55" s="52"/>
      <c r="M55" s="52"/>
      <c r="N55" s="40"/>
      <c r="O55" s="44"/>
      <c r="P55" s="40"/>
      <c r="Q55" s="40"/>
      <c r="R55" s="40"/>
      <c r="S55" s="40"/>
      <c r="T55" s="40"/>
      <c r="U55" s="40"/>
      <c r="V55" s="40"/>
      <c r="W55" s="40"/>
      <c r="X55" s="40"/>
      <c r="Y55" s="39"/>
      <c r="Z55" s="39"/>
      <c r="AA55" s="39"/>
      <c r="AB55" s="39"/>
      <c r="AC55" s="39"/>
      <c r="AD55" s="39"/>
      <c r="AE55" s="39"/>
      <c r="AF55" s="39"/>
      <c r="AG55" s="39"/>
      <c r="AH55" s="39"/>
      <c r="AI55" s="39"/>
      <c r="AJ55" s="39"/>
      <c r="AK55" s="39"/>
      <c r="AL55" s="39"/>
      <c r="AM55" s="39"/>
    </row>
    <row r="56" spans="1:39" ht="15" customHeight="1">
      <c r="A56" s="39"/>
      <c r="C56" s="39"/>
      <c r="D56" s="54"/>
      <c r="E56" s="62"/>
      <c r="F56" s="39"/>
      <c r="G56" s="64"/>
      <c r="H56" s="64"/>
      <c r="I56" s="39"/>
      <c r="J56" s="53"/>
      <c r="K56" s="53"/>
      <c r="L56" s="53"/>
      <c r="M56" s="53"/>
      <c r="N56" s="40"/>
      <c r="O56" s="44"/>
      <c r="P56" s="40"/>
      <c r="Q56" s="40"/>
      <c r="R56" s="40"/>
      <c r="S56" s="40"/>
      <c r="T56" s="40"/>
      <c r="U56" s="40"/>
      <c r="V56" s="40"/>
      <c r="W56" s="40"/>
      <c r="X56" s="40"/>
      <c r="Y56" s="39"/>
      <c r="Z56" s="39"/>
      <c r="AA56" s="39"/>
      <c r="AB56" s="39"/>
      <c r="AC56" s="39"/>
      <c r="AD56" s="39"/>
      <c r="AE56" s="39"/>
      <c r="AF56" s="39"/>
      <c r="AG56" s="39"/>
      <c r="AH56" s="39"/>
      <c r="AI56" s="39"/>
      <c r="AJ56" s="39"/>
      <c r="AK56" s="39"/>
      <c r="AL56" s="39"/>
      <c r="AM56" s="39"/>
    </row>
    <row r="57" spans="1:39" ht="15" customHeight="1">
      <c r="A57" s="39"/>
      <c r="C57" s="39"/>
      <c r="D57" s="54"/>
      <c r="E57" s="62"/>
      <c r="F57" s="39"/>
      <c r="G57" s="64"/>
      <c r="H57" s="64"/>
      <c r="I57" s="39"/>
      <c r="J57" s="40"/>
      <c r="K57" s="40"/>
      <c r="L57" s="40"/>
      <c r="M57" s="40"/>
      <c r="N57" s="40"/>
      <c r="O57" s="44"/>
      <c r="P57" s="40"/>
      <c r="Q57" s="40"/>
      <c r="R57" s="40"/>
      <c r="S57" s="40"/>
      <c r="T57" s="40"/>
      <c r="U57" s="40"/>
      <c r="V57" s="40"/>
      <c r="W57" s="40"/>
      <c r="X57" s="40"/>
      <c r="Y57" s="39"/>
      <c r="Z57" s="39"/>
      <c r="AA57" s="39"/>
      <c r="AB57" s="39"/>
      <c r="AC57" s="39"/>
      <c r="AD57" s="39"/>
      <c r="AE57" s="39"/>
      <c r="AF57" s="39"/>
      <c r="AG57" s="39"/>
      <c r="AH57" s="39"/>
      <c r="AI57" s="39"/>
      <c r="AJ57" s="39"/>
      <c r="AK57" s="39"/>
      <c r="AL57" s="39"/>
      <c r="AM57" s="39"/>
    </row>
    <row r="58" spans="1:39" ht="15" customHeight="1">
      <c r="A58" s="39"/>
      <c r="C58" s="39"/>
      <c r="D58" s="54"/>
      <c r="E58" s="62"/>
      <c r="F58" s="39"/>
      <c r="G58" s="64"/>
      <c r="H58" s="64"/>
      <c r="I58" s="39"/>
      <c r="J58" s="40"/>
      <c r="K58" s="40"/>
      <c r="L58" s="40"/>
      <c r="M58" s="40"/>
      <c r="N58" s="40"/>
      <c r="O58" s="44"/>
      <c r="P58" s="40"/>
      <c r="Q58" s="40"/>
      <c r="R58" s="40"/>
      <c r="S58" s="40"/>
      <c r="T58" s="40"/>
      <c r="U58" s="40"/>
      <c r="V58" s="40"/>
      <c r="W58" s="40"/>
      <c r="X58" s="40"/>
      <c r="Y58" s="39"/>
      <c r="Z58" s="39"/>
      <c r="AA58" s="39"/>
      <c r="AB58" s="39"/>
      <c r="AC58" s="39"/>
      <c r="AD58" s="39"/>
      <c r="AE58" s="39"/>
      <c r="AF58" s="39"/>
      <c r="AG58" s="39"/>
      <c r="AH58" s="39"/>
      <c r="AI58" s="39"/>
      <c r="AJ58" s="39"/>
      <c r="AK58" s="39"/>
      <c r="AL58" s="39"/>
      <c r="AM58" s="39"/>
    </row>
    <row r="59" spans="1:39" ht="15" customHeight="1">
      <c r="A59" s="39"/>
      <c r="C59" s="39"/>
      <c r="D59" s="54"/>
      <c r="E59" s="62"/>
      <c r="F59" s="39"/>
      <c r="G59" s="64"/>
      <c r="H59" s="64"/>
      <c r="I59" s="70"/>
      <c r="J59" s="40"/>
      <c r="K59" s="40"/>
      <c r="L59" s="40"/>
      <c r="M59" s="40"/>
      <c r="N59" s="40"/>
      <c r="O59" s="44"/>
      <c r="P59" s="40"/>
      <c r="Q59" s="40"/>
      <c r="R59" s="40"/>
      <c r="S59" s="40"/>
      <c r="T59" s="40"/>
      <c r="U59" s="40"/>
      <c r="V59" s="40"/>
      <c r="W59" s="40"/>
      <c r="X59" s="40"/>
      <c r="Y59" s="39"/>
      <c r="Z59" s="39"/>
      <c r="AA59" s="39"/>
      <c r="AB59" s="39"/>
      <c r="AC59" s="39"/>
      <c r="AD59" s="39"/>
      <c r="AE59" s="39"/>
      <c r="AF59" s="39"/>
      <c r="AG59" s="39"/>
      <c r="AH59" s="39"/>
      <c r="AI59" s="39"/>
      <c r="AJ59" s="39"/>
      <c r="AK59" s="39"/>
      <c r="AL59" s="39"/>
      <c r="AM59" s="39"/>
    </row>
    <row r="60" spans="1:39" ht="10.5" customHeight="1">
      <c r="A60" s="39"/>
      <c r="C60" s="39"/>
      <c r="D60" s="44"/>
      <c r="E60" s="62"/>
      <c r="F60" s="39"/>
      <c r="G60" s="64"/>
      <c r="H60" s="64"/>
      <c r="I60" s="70"/>
      <c r="J60" s="54"/>
      <c r="K60" s="54"/>
      <c r="L60" s="54"/>
      <c r="M60" s="54"/>
      <c r="N60" s="40"/>
      <c r="O60" s="40"/>
      <c r="P60" s="40"/>
      <c r="Q60" s="40"/>
      <c r="R60" s="40"/>
      <c r="S60" s="40"/>
      <c r="T60" s="40"/>
      <c r="U60" s="40"/>
      <c r="V60" s="40"/>
      <c r="W60" s="40"/>
      <c r="X60" s="40"/>
      <c r="Y60" s="39"/>
      <c r="Z60" s="39"/>
      <c r="AA60" s="39"/>
      <c r="AB60" s="39"/>
      <c r="AC60" s="39"/>
      <c r="AD60" s="39"/>
      <c r="AE60" s="39"/>
      <c r="AF60" s="39"/>
      <c r="AG60" s="39"/>
      <c r="AH60" s="39"/>
      <c r="AI60" s="39"/>
      <c r="AJ60" s="39"/>
      <c r="AK60" s="39"/>
      <c r="AL60" s="39"/>
      <c r="AM60" s="39"/>
    </row>
    <row r="61" spans="1:39" ht="4.5" customHeight="1" hidden="1">
      <c r="A61" s="39"/>
      <c r="C61" s="39"/>
      <c r="D61" s="44"/>
      <c r="E61" s="54"/>
      <c r="F61" s="54"/>
      <c r="G61" s="54"/>
      <c r="H61" s="54"/>
      <c r="I61" s="54"/>
      <c r="J61" s="55"/>
      <c r="K61" s="55"/>
      <c r="L61" s="55"/>
      <c r="M61" s="55"/>
      <c r="N61" s="40"/>
      <c r="O61" s="40"/>
      <c r="P61" s="40"/>
      <c r="Q61" s="40"/>
      <c r="R61" s="40"/>
      <c r="S61" s="40"/>
      <c r="T61" s="40"/>
      <c r="U61" s="40"/>
      <c r="V61" s="40"/>
      <c r="W61" s="40"/>
      <c r="X61" s="40"/>
      <c r="Y61" s="39"/>
      <c r="Z61" s="39"/>
      <c r="AA61" s="39"/>
      <c r="AB61" s="39"/>
      <c r="AC61" s="39"/>
      <c r="AD61" s="39"/>
      <c r="AE61" s="39"/>
      <c r="AF61" s="39"/>
      <c r="AG61" s="39"/>
      <c r="AH61" s="39"/>
      <c r="AI61" s="39"/>
      <c r="AJ61" s="39"/>
      <c r="AK61" s="39"/>
      <c r="AL61" s="39"/>
      <c r="AM61" s="39"/>
    </row>
    <row r="62" spans="1:39" ht="26.25" customHeight="1">
      <c r="A62" s="39"/>
      <c r="C62" s="39"/>
      <c r="D62" s="44"/>
      <c r="E62" s="54"/>
      <c r="F62" s="54"/>
      <c r="G62" s="54"/>
      <c r="H62" s="40"/>
      <c r="I62" s="40"/>
      <c r="J62" s="54"/>
      <c r="K62" s="54"/>
      <c r="L62" s="54"/>
      <c r="M62" s="54"/>
      <c r="N62" s="51"/>
      <c r="O62" s="40"/>
      <c r="P62" s="40"/>
      <c r="Q62" s="40"/>
      <c r="R62" s="40"/>
      <c r="S62" s="40"/>
      <c r="T62" s="40"/>
      <c r="U62" s="40"/>
      <c r="V62" s="40"/>
      <c r="W62" s="40"/>
      <c r="X62" s="40"/>
      <c r="Y62" s="39"/>
      <c r="Z62" s="39"/>
      <c r="AA62" s="39"/>
      <c r="AB62" s="39"/>
      <c r="AC62" s="39"/>
      <c r="AD62" s="39"/>
      <c r="AE62" s="39"/>
      <c r="AF62" s="39"/>
      <c r="AG62" s="39"/>
      <c r="AH62" s="39"/>
      <c r="AI62" s="39"/>
      <c r="AJ62" s="39"/>
      <c r="AK62" s="39"/>
      <c r="AL62" s="39"/>
      <c r="AM62" s="39"/>
    </row>
    <row r="63" spans="1:39" ht="15" customHeight="1">
      <c r="A63" s="39"/>
      <c r="C63" s="39"/>
      <c r="D63" s="44"/>
      <c r="E63" s="54"/>
      <c r="F63" s="54"/>
      <c r="G63" s="54"/>
      <c r="H63" s="40"/>
      <c r="I63" s="40"/>
      <c r="J63" s="40"/>
      <c r="K63" s="40"/>
      <c r="L63" s="40"/>
      <c r="M63" s="40"/>
      <c r="N63" s="40"/>
      <c r="O63" s="40"/>
      <c r="P63" s="40"/>
      <c r="Q63" s="40"/>
      <c r="R63" s="40"/>
      <c r="S63" s="40"/>
      <c r="T63" s="40"/>
      <c r="U63" s="40"/>
      <c r="V63" s="40"/>
      <c r="W63" s="40"/>
      <c r="X63" s="40"/>
      <c r="Y63" s="39"/>
      <c r="Z63" s="39"/>
      <c r="AA63" s="39"/>
      <c r="AB63" s="39"/>
      <c r="AC63" s="39"/>
      <c r="AD63" s="39"/>
      <c r="AE63" s="39"/>
      <c r="AF63" s="39"/>
      <c r="AG63" s="39"/>
      <c r="AH63" s="39"/>
      <c r="AI63" s="39"/>
      <c r="AJ63" s="39"/>
      <c r="AK63" s="39"/>
      <c r="AL63" s="39"/>
      <c r="AM63" s="39"/>
    </row>
    <row r="64" spans="1:39" ht="15" customHeight="1">
      <c r="A64" s="39"/>
      <c r="C64" s="39"/>
      <c r="D64" s="54"/>
      <c r="E64" s="54"/>
      <c r="F64" s="54"/>
      <c r="G64" s="54"/>
      <c r="H64" s="40"/>
      <c r="I64" s="40"/>
      <c r="J64" s="54"/>
      <c r="K64" s="54"/>
      <c r="L64" s="54"/>
      <c r="M64" s="54"/>
      <c r="N64" s="71"/>
      <c r="O64" s="40"/>
      <c r="P64" s="40"/>
      <c r="Q64" s="40"/>
      <c r="R64" s="40"/>
      <c r="S64" s="40"/>
      <c r="T64" s="40"/>
      <c r="U64" s="40"/>
      <c r="V64" s="40"/>
      <c r="W64" s="40"/>
      <c r="X64" s="40"/>
      <c r="Y64" s="39"/>
      <c r="Z64" s="39"/>
      <c r="AA64" s="39"/>
      <c r="AB64" s="39"/>
      <c r="AC64" s="39"/>
      <c r="AD64" s="39"/>
      <c r="AE64" s="39"/>
      <c r="AF64" s="39"/>
      <c r="AG64" s="39"/>
      <c r="AH64" s="39"/>
      <c r="AI64" s="39"/>
      <c r="AJ64" s="39"/>
      <c r="AK64" s="39"/>
      <c r="AL64" s="39"/>
      <c r="AM64" s="39"/>
    </row>
    <row r="65" spans="1:39" ht="15" customHeight="1">
      <c r="A65" s="39"/>
      <c r="C65" s="39"/>
      <c r="D65" s="54"/>
      <c r="E65" s="54"/>
      <c r="F65" s="54"/>
      <c r="G65" s="72"/>
      <c r="H65" s="40"/>
      <c r="I65" s="40"/>
      <c r="J65" s="54"/>
      <c r="K65" s="54"/>
      <c r="L65" s="54"/>
      <c r="M65" s="54"/>
      <c r="N65" s="40"/>
      <c r="O65" s="40"/>
      <c r="P65" s="40"/>
      <c r="Q65" s="40"/>
      <c r="R65" s="40"/>
      <c r="S65" s="40"/>
      <c r="T65" s="40"/>
      <c r="U65" s="40"/>
      <c r="V65" s="40"/>
      <c r="W65" s="40"/>
      <c r="X65" s="40"/>
      <c r="Y65" s="39"/>
      <c r="Z65" s="39"/>
      <c r="AA65" s="39"/>
      <c r="AB65" s="39"/>
      <c r="AC65" s="39"/>
      <c r="AD65" s="39"/>
      <c r="AE65" s="39"/>
      <c r="AF65" s="39"/>
      <c r="AG65" s="39"/>
      <c r="AH65" s="39"/>
      <c r="AI65" s="39"/>
      <c r="AJ65" s="39"/>
      <c r="AK65" s="39"/>
      <c r="AL65" s="39"/>
      <c r="AM65" s="39"/>
    </row>
    <row r="66" spans="1:39" ht="15" customHeight="1">
      <c r="A66" s="39"/>
      <c r="C66" s="39"/>
      <c r="D66" s="44"/>
      <c r="E66" s="63"/>
      <c r="F66" s="54"/>
      <c r="G66" s="72"/>
      <c r="H66" s="40"/>
      <c r="I66" s="40"/>
      <c r="J66" s="54"/>
      <c r="K66" s="54"/>
      <c r="L66" s="54"/>
      <c r="M66" s="54"/>
      <c r="N66" s="40"/>
      <c r="O66" s="40"/>
      <c r="P66" s="40"/>
      <c r="Q66" s="40"/>
      <c r="R66" s="40"/>
      <c r="S66" s="40"/>
      <c r="T66" s="40"/>
      <c r="U66" s="40"/>
      <c r="V66" s="40"/>
      <c r="W66" s="40"/>
      <c r="X66" s="40"/>
      <c r="Y66" s="39"/>
      <c r="Z66" s="39"/>
      <c r="AA66" s="39"/>
      <c r="AB66" s="39"/>
      <c r="AC66" s="39"/>
      <c r="AD66" s="39"/>
      <c r="AE66" s="39"/>
      <c r="AF66" s="39"/>
      <c r="AG66" s="39"/>
      <c r="AH66" s="39"/>
      <c r="AI66" s="39"/>
      <c r="AJ66" s="39"/>
      <c r="AK66" s="39"/>
      <c r="AL66" s="39"/>
      <c r="AM66" s="39"/>
    </row>
    <row r="67" spans="1:39" ht="15" customHeight="1">
      <c r="A67" s="39"/>
      <c r="C67" s="39"/>
      <c r="D67" s="44"/>
      <c r="E67" s="63"/>
      <c r="F67" s="54"/>
      <c r="G67" s="72"/>
      <c r="H67" s="40"/>
      <c r="I67" s="40"/>
      <c r="J67" s="56"/>
      <c r="K67" s="56"/>
      <c r="L67" s="56"/>
      <c r="M67" s="56"/>
      <c r="N67" s="40"/>
      <c r="O67" s="40"/>
      <c r="P67" s="40"/>
      <c r="Q67" s="40"/>
      <c r="R67" s="40"/>
      <c r="S67" s="40"/>
      <c r="T67" s="40"/>
      <c r="U67" s="40"/>
      <c r="V67" s="40"/>
      <c r="W67" s="40"/>
      <c r="X67" s="40"/>
      <c r="Y67" s="39"/>
      <c r="Z67" s="39"/>
      <c r="AA67" s="39"/>
      <c r="AB67" s="39"/>
      <c r="AC67" s="39"/>
      <c r="AD67" s="39"/>
      <c r="AE67" s="39"/>
      <c r="AF67" s="39"/>
      <c r="AG67" s="39"/>
      <c r="AH67" s="39"/>
      <c r="AI67" s="39"/>
      <c r="AJ67" s="39"/>
      <c r="AK67" s="39"/>
      <c r="AL67" s="39"/>
      <c r="AM67" s="39"/>
    </row>
    <row r="68" spans="1:39" ht="15" customHeight="1">
      <c r="A68" s="39"/>
      <c r="C68" s="39"/>
      <c r="D68" s="44"/>
      <c r="E68" s="63"/>
      <c r="F68" s="54"/>
      <c r="G68" s="54"/>
      <c r="H68" s="40"/>
      <c r="I68" s="40"/>
      <c r="J68" s="56"/>
      <c r="K68" s="56"/>
      <c r="L68" s="56"/>
      <c r="M68" s="56"/>
      <c r="N68" s="40"/>
      <c r="O68" s="40"/>
      <c r="P68" s="40"/>
      <c r="Q68" s="40"/>
      <c r="R68" s="40"/>
      <c r="S68" s="40"/>
      <c r="T68" s="40"/>
      <c r="U68" s="40"/>
      <c r="V68" s="40"/>
      <c r="W68" s="40"/>
      <c r="X68" s="40"/>
      <c r="Y68" s="39"/>
      <c r="Z68" s="39"/>
      <c r="AA68" s="39"/>
      <c r="AB68" s="39"/>
      <c r="AC68" s="39"/>
      <c r="AD68" s="39"/>
      <c r="AE68" s="39"/>
      <c r="AF68" s="39"/>
      <c r="AG68" s="39"/>
      <c r="AH68" s="39"/>
      <c r="AI68" s="39"/>
      <c r="AJ68" s="39"/>
      <c r="AK68" s="39"/>
      <c r="AL68" s="39"/>
      <c r="AM68" s="39"/>
    </row>
    <row r="69" spans="1:39" ht="15" customHeight="1">
      <c r="A69" s="39"/>
      <c r="C69" s="39"/>
      <c r="D69" s="44"/>
      <c r="E69" s="63"/>
      <c r="F69" s="54"/>
      <c r="G69" s="54"/>
      <c r="H69" s="40"/>
      <c r="I69" s="40"/>
      <c r="J69" s="56"/>
      <c r="K69" s="56"/>
      <c r="L69" s="56"/>
      <c r="M69" s="56"/>
      <c r="N69" s="40"/>
      <c r="O69" s="40"/>
      <c r="P69" s="40"/>
      <c r="Q69" s="40"/>
      <c r="R69" s="40"/>
      <c r="S69" s="40"/>
      <c r="T69" s="40"/>
      <c r="U69" s="40"/>
      <c r="V69" s="40"/>
      <c r="W69" s="40"/>
      <c r="X69" s="40"/>
      <c r="Y69" s="39"/>
      <c r="Z69" s="39"/>
      <c r="AA69" s="39"/>
      <c r="AB69" s="39"/>
      <c r="AC69" s="39"/>
      <c r="AD69" s="39"/>
      <c r="AE69" s="39"/>
      <c r="AF69" s="39"/>
      <c r="AG69" s="39"/>
      <c r="AH69" s="39"/>
      <c r="AI69" s="39"/>
      <c r="AJ69" s="39"/>
      <c r="AK69" s="39"/>
      <c r="AL69" s="39"/>
      <c r="AM69" s="39"/>
    </row>
    <row r="70" spans="1:39" ht="15" customHeight="1">
      <c r="A70" s="39"/>
      <c r="C70" s="39"/>
      <c r="D70" s="44"/>
      <c r="E70" s="63"/>
      <c r="F70" s="54"/>
      <c r="G70" s="54"/>
      <c r="H70" s="40"/>
      <c r="I70" s="40"/>
      <c r="J70" s="56"/>
      <c r="K70" s="56"/>
      <c r="L70" s="56"/>
      <c r="M70" s="56"/>
      <c r="N70" s="40"/>
      <c r="O70" s="40"/>
      <c r="P70" s="40"/>
      <c r="Q70" s="40"/>
      <c r="R70" s="40"/>
      <c r="S70" s="40"/>
      <c r="T70" s="40"/>
      <c r="U70" s="40"/>
      <c r="V70" s="40"/>
      <c r="W70" s="40"/>
      <c r="X70" s="40"/>
      <c r="Y70" s="39"/>
      <c r="Z70" s="39"/>
      <c r="AA70" s="39"/>
      <c r="AB70" s="39"/>
      <c r="AC70" s="39"/>
      <c r="AD70" s="39"/>
      <c r="AE70" s="39"/>
      <c r="AF70" s="39"/>
      <c r="AG70" s="39"/>
      <c r="AH70" s="39"/>
      <c r="AI70" s="39"/>
      <c r="AJ70" s="39"/>
      <c r="AK70" s="39"/>
      <c r="AL70" s="39"/>
      <c r="AM70" s="39"/>
    </row>
    <row r="71" spans="4:39" ht="15" customHeight="1">
      <c r="D71" s="12"/>
      <c r="E71" s="54"/>
      <c r="F71" s="54"/>
      <c r="G71" s="54"/>
      <c r="H71" s="40"/>
      <c r="I71" s="40"/>
      <c r="J71" s="56"/>
      <c r="K71" s="56"/>
      <c r="L71" s="56"/>
      <c r="M71" s="56"/>
      <c r="N71" s="40"/>
      <c r="O71" s="40"/>
      <c r="P71" s="40"/>
      <c r="Q71" s="40"/>
      <c r="R71" s="40"/>
      <c r="S71" s="40"/>
      <c r="T71" s="40"/>
      <c r="U71" s="40"/>
      <c r="V71" s="40"/>
      <c r="W71" s="40"/>
      <c r="X71" s="40"/>
      <c r="Y71" s="39"/>
      <c r="Z71" s="39"/>
      <c r="AA71" s="39"/>
      <c r="AB71" s="39"/>
      <c r="AC71" s="39"/>
      <c r="AD71" s="39"/>
      <c r="AE71" s="39"/>
      <c r="AF71" s="39"/>
      <c r="AG71" s="39"/>
      <c r="AH71" s="39"/>
      <c r="AI71" s="39"/>
      <c r="AJ71" s="39"/>
      <c r="AK71" s="39"/>
      <c r="AL71" s="39"/>
      <c r="AM71" s="39"/>
    </row>
    <row r="72" spans="4:39" ht="15" customHeight="1">
      <c r="D72" s="12"/>
      <c r="E72" s="54"/>
      <c r="F72" s="54"/>
      <c r="G72" s="54"/>
      <c r="H72" s="54"/>
      <c r="I72" s="54"/>
      <c r="J72" s="56"/>
      <c r="K72" s="56"/>
      <c r="L72" s="56"/>
      <c r="M72" s="56"/>
      <c r="N72" s="40"/>
      <c r="O72" s="40"/>
      <c r="P72" s="40"/>
      <c r="Q72" s="40"/>
      <c r="R72" s="40"/>
      <c r="S72" s="40"/>
      <c r="T72" s="40"/>
      <c r="U72" s="40"/>
      <c r="V72" s="40"/>
      <c r="W72" s="40"/>
      <c r="X72" s="40"/>
      <c r="Y72" s="39"/>
      <c r="Z72" s="39"/>
      <c r="AA72" s="39"/>
      <c r="AB72" s="39"/>
      <c r="AC72" s="39"/>
      <c r="AD72" s="39"/>
      <c r="AE72" s="39"/>
      <c r="AF72" s="39"/>
      <c r="AG72" s="39"/>
      <c r="AH72" s="39"/>
      <c r="AI72" s="39"/>
      <c r="AJ72" s="39"/>
      <c r="AK72" s="39"/>
      <c r="AL72" s="39"/>
      <c r="AM72" s="39"/>
    </row>
    <row r="73" spans="4:39" ht="15" customHeight="1">
      <c r="D73" s="12"/>
      <c r="E73" s="54"/>
      <c r="F73" s="54"/>
      <c r="G73" s="54"/>
      <c r="H73" s="54"/>
      <c r="I73" s="54"/>
      <c r="J73" s="56"/>
      <c r="K73" s="56"/>
      <c r="L73" s="56"/>
      <c r="M73" s="56"/>
      <c r="N73" s="40"/>
      <c r="O73" s="40"/>
      <c r="P73" s="40"/>
      <c r="Q73" s="40"/>
      <c r="R73" s="40"/>
      <c r="S73" s="54"/>
      <c r="T73" s="40"/>
      <c r="U73" s="40"/>
      <c r="V73" s="40"/>
      <c r="W73" s="40"/>
      <c r="X73" s="40"/>
      <c r="Y73" s="39"/>
      <c r="Z73" s="39"/>
      <c r="AA73" s="39"/>
      <c r="AB73" s="39"/>
      <c r="AC73" s="39"/>
      <c r="AD73" s="39"/>
      <c r="AE73" s="39"/>
      <c r="AF73" s="39"/>
      <c r="AG73" s="39"/>
      <c r="AH73" s="39"/>
      <c r="AI73" s="39"/>
      <c r="AJ73" s="39"/>
      <c r="AK73" s="39"/>
      <c r="AL73" s="39"/>
      <c r="AM73" s="39"/>
    </row>
    <row r="74" spans="4:39" ht="15" customHeight="1">
      <c r="D74" s="12"/>
      <c r="E74" s="54"/>
      <c r="F74" s="54"/>
      <c r="G74" s="54"/>
      <c r="H74" s="54"/>
      <c r="I74" s="54"/>
      <c r="J74" s="56"/>
      <c r="K74" s="56"/>
      <c r="L74" s="56"/>
      <c r="M74" s="56"/>
      <c r="N74" s="54"/>
      <c r="O74" s="54"/>
      <c r="P74" s="40"/>
      <c r="Q74" s="40"/>
      <c r="R74" s="40"/>
      <c r="S74" s="54"/>
      <c r="T74" s="40"/>
      <c r="U74" s="40"/>
      <c r="V74" s="40"/>
      <c r="W74" s="40"/>
      <c r="X74" s="40"/>
      <c r="Y74" s="39"/>
      <c r="Z74" s="39"/>
      <c r="AA74" s="39"/>
      <c r="AB74" s="39"/>
      <c r="AC74" s="39"/>
      <c r="AD74" s="39"/>
      <c r="AE74" s="39"/>
      <c r="AF74" s="39"/>
      <c r="AG74" s="39"/>
      <c r="AH74" s="39"/>
      <c r="AI74" s="39"/>
      <c r="AJ74" s="39"/>
      <c r="AK74" s="39"/>
      <c r="AL74" s="39"/>
      <c r="AM74" s="39"/>
    </row>
    <row r="75" spans="4:39" ht="15" customHeight="1">
      <c r="D75" s="12"/>
      <c r="E75" s="54"/>
      <c r="F75" s="40"/>
      <c r="G75" s="54"/>
      <c r="H75" s="54"/>
      <c r="I75" s="54"/>
      <c r="J75" s="54"/>
      <c r="K75" s="54"/>
      <c r="L75" s="54"/>
      <c r="M75" s="54"/>
      <c r="N75" s="56"/>
      <c r="O75" s="40"/>
      <c r="P75" s="40"/>
      <c r="Q75" s="40"/>
      <c r="R75" s="40"/>
      <c r="S75" s="54"/>
      <c r="T75" s="40"/>
      <c r="U75" s="40"/>
      <c r="V75" s="40"/>
      <c r="W75" s="40"/>
      <c r="X75" s="40"/>
      <c r="Y75" s="39"/>
      <c r="Z75" s="39"/>
      <c r="AA75" s="39"/>
      <c r="AB75" s="39"/>
      <c r="AC75" s="39"/>
      <c r="AD75" s="39"/>
      <c r="AE75" s="39"/>
      <c r="AF75" s="39"/>
      <c r="AG75" s="39"/>
      <c r="AH75" s="39"/>
      <c r="AI75" s="39"/>
      <c r="AJ75" s="39"/>
      <c r="AK75" s="39"/>
      <c r="AL75" s="39"/>
      <c r="AM75" s="39"/>
    </row>
    <row r="76" spans="4:39" ht="15" customHeight="1">
      <c r="D76" s="12"/>
      <c r="E76" s="54"/>
      <c r="F76" s="40"/>
      <c r="G76" s="54"/>
      <c r="H76" s="54"/>
      <c r="I76" s="54"/>
      <c r="J76" s="54"/>
      <c r="K76" s="54"/>
      <c r="L76" s="54"/>
      <c r="M76" s="54"/>
      <c r="N76" s="56"/>
      <c r="O76" s="40"/>
      <c r="P76" s="40"/>
      <c r="Q76" s="40"/>
      <c r="R76" s="40"/>
      <c r="S76" s="54"/>
      <c r="T76" s="40"/>
      <c r="U76" s="40"/>
      <c r="V76" s="40"/>
      <c r="W76" s="40"/>
      <c r="X76" s="40"/>
      <c r="Y76" s="39"/>
      <c r="Z76" s="39"/>
      <c r="AA76" s="39"/>
      <c r="AB76" s="39"/>
      <c r="AC76" s="39"/>
      <c r="AD76" s="39"/>
      <c r="AE76" s="39"/>
      <c r="AF76" s="39"/>
      <c r="AG76" s="39"/>
      <c r="AH76" s="39"/>
      <c r="AI76" s="39"/>
      <c r="AJ76" s="39"/>
      <c r="AK76" s="39"/>
      <c r="AL76" s="39"/>
      <c r="AM76" s="39"/>
    </row>
    <row r="77" spans="4:39" ht="15" customHeight="1">
      <c r="D77" s="13"/>
      <c r="E77" s="54"/>
      <c r="F77" s="40"/>
      <c r="G77" s="54"/>
      <c r="H77" s="54"/>
      <c r="I77" s="54"/>
      <c r="J77" s="40"/>
      <c r="K77" s="40"/>
      <c r="L77" s="40"/>
      <c r="M77" s="40"/>
      <c r="N77" s="56"/>
      <c r="O77" s="40"/>
      <c r="P77" s="40"/>
      <c r="Q77" s="40"/>
      <c r="R77" s="40"/>
      <c r="S77" s="54"/>
      <c r="T77" s="40"/>
      <c r="U77" s="40"/>
      <c r="V77" s="40"/>
      <c r="W77" s="40"/>
      <c r="X77" s="40"/>
      <c r="Y77" s="39"/>
      <c r="Z77" s="39"/>
      <c r="AA77" s="39"/>
      <c r="AB77" s="39"/>
      <c r="AC77" s="39"/>
      <c r="AD77" s="39"/>
      <c r="AE77" s="39"/>
      <c r="AF77" s="39"/>
      <c r="AG77" s="39"/>
      <c r="AH77" s="39"/>
      <c r="AI77" s="39"/>
      <c r="AJ77" s="39"/>
      <c r="AK77" s="39"/>
      <c r="AL77" s="39"/>
      <c r="AM77" s="39"/>
    </row>
    <row r="78" spans="4:39" ht="15" customHeight="1">
      <c r="D78" s="12"/>
      <c r="E78" s="54"/>
      <c r="F78" s="40"/>
      <c r="G78" s="54"/>
      <c r="H78" s="54"/>
      <c r="I78" s="54"/>
      <c r="J78" s="54"/>
      <c r="K78" s="54"/>
      <c r="L78" s="54"/>
      <c r="M78" s="54"/>
      <c r="N78" s="56"/>
      <c r="O78" s="40"/>
      <c r="P78" s="40"/>
      <c r="Q78" s="40"/>
      <c r="R78" s="40"/>
      <c r="S78" s="54"/>
      <c r="T78" s="40"/>
      <c r="U78" s="40"/>
      <c r="V78" s="40"/>
      <c r="W78" s="40"/>
      <c r="X78" s="40"/>
      <c r="Y78" s="39"/>
      <c r="Z78" s="39"/>
      <c r="AA78" s="39"/>
      <c r="AB78" s="39"/>
      <c r="AC78" s="39"/>
      <c r="AD78" s="39"/>
      <c r="AE78" s="39"/>
      <c r="AF78" s="39"/>
      <c r="AG78" s="39"/>
      <c r="AH78" s="39"/>
      <c r="AI78" s="39"/>
      <c r="AJ78" s="39"/>
      <c r="AK78" s="39"/>
      <c r="AL78" s="39"/>
      <c r="AM78" s="39"/>
    </row>
    <row r="79" spans="4:39" ht="15" customHeight="1">
      <c r="D79" s="12"/>
      <c r="E79" s="54"/>
      <c r="F79" s="40"/>
      <c r="G79" s="54"/>
      <c r="H79" s="54"/>
      <c r="I79" s="54"/>
      <c r="J79" s="54"/>
      <c r="K79" s="54"/>
      <c r="L79" s="54"/>
      <c r="M79" s="54"/>
      <c r="N79" s="56"/>
      <c r="O79" s="40"/>
      <c r="P79" s="40"/>
      <c r="Q79" s="40"/>
      <c r="R79" s="40"/>
      <c r="S79" s="54"/>
      <c r="T79" s="40"/>
      <c r="U79" s="40"/>
      <c r="V79" s="40"/>
      <c r="W79" s="40"/>
      <c r="X79" s="40"/>
      <c r="Y79" s="39"/>
      <c r="Z79" s="39"/>
      <c r="AA79" s="39"/>
      <c r="AB79" s="39"/>
      <c r="AC79" s="39"/>
      <c r="AD79" s="39"/>
      <c r="AE79" s="39"/>
      <c r="AF79" s="39"/>
      <c r="AG79" s="39"/>
      <c r="AH79" s="39"/>
      <c r="AI79" s="39"/>
      <c r="AJ79" s="39"/>
      <c r="AK79" s="39"/>
      <c r="AL79" s="39"/>
      <c r="AM79" s="39"/>
    </row>
    <row r="80" spans="4:39" ht="15" customHeight="1">
      <c r="D80" s="12"/>
      <c r="E80" s="54"/>
      <c r="F80" s="54"/>
      <c r="G80" s="54"/>
      <c r="H80" s="54"/>
      <c r="I80" s="54"/>
      <c r="J80" s="40"/>
      <c r="K80" s="40"/>
      <c r="L80" s="40"/>
      <c r="M80" s="40"/>
      <c r="N80" s="56"/>
      <c r="O80" s="40"/>
      <c r="P80" s="40"/>
      <c r="Q80" s="40"/>
      <c r="R80" s="40"/>
      <c r="S80" s="54"/>
      <c r="T80" s="40"/>
      <c r="U80" s="40"/>
      <c r="V80" s="40"/>
      <c r="W80" s="40"/>
      <c r="X80" s="40"/>
      <c r="Y80" s="39"/>
      <c r="Z80" s="39"/>
      <c r="AA80" s="39"/>
      <c r="AB80" s="39"/>
      <c r="AC80" s="39"/>
      <c r="AD80" s="39"/>
      <c r="AE80" s="39"/>
      <c r="AF80" s="39"/>
      <c r="AG80" s="39"/>
      <c r="AH80" s="39"/>
      <c r="AI80" s="39"/>
      <c r="AJ80" s="39"/>
      <c r="AK80" s="39"/>
      <c r="AL80" s="39"/>
      <c r="AM80" s="39"/>
    </row>
    <row r="81" spans="4:39" ht="15" customHeight="1">
      <c r="D81" s="11"/>
      <c r="E81" s="40"/>
      <c r="F81" s="40"/>
      <c r="G81" s="54"/>
      <c r="H81" s="54"/>
      <c r="I81" s="54"/>
      <c r="J81" s="40"/>
      <c r="K81" s="40"/>
      <c r="L81" s="40"/>
      <c r="M81" s="40"/>
      <c r="N81" s="56"/>
      <c r="O81" s="40"/>
      <c r="P81" s="40"/>
      <c r="Q81" s="40"/>
      <c r="R81" s="40"/>
      <c r="S81" s="54"/>
      <c r="T81" s="40"/>
      <c r="U81" s="40"/>
      <c r="V81" s="40"/>
      <c r="W81" s="40"/>
      <c r="X81" s="40"/>
      <c r="Y81" s="39"/>
      <c r="Z81" s="39"/>
      <c r="AA81" s="39"/>
      <c r="AB81" s="39"/>
      <c r="AC81" s="39"/>
      <c r="AD81" s="39"/>
      <c r="AE81" s="39"/>
      <c r="AF81" s="39"/>
      <c r="AG81" s="39"/>
      <c r="AH81" s="39"/>
      <c r="AI81" s="39"/>
      <c r="AJ81" s="39"/>
      <c r="AK81" s="39"/>
      <c r="AL81" s="39"/>
      <c r="AM81" s="39"/>
    </row>
    <row r="82" spans="4:39" ht="15" customHeight="1">
      <c r="D82" s="12"/>
      <c r="E82" s="54"/>
      <c r="F82" s="54"/>
      <c r="G82" s="54"/>
      <c r="H82" s="54"/>
      <c r="I82" s="54"/>
      <c r="J82" s="40"/>
      <c r="K82" s="40"/>
      <c r="L82" s="40"/>
      <c r="M82" s="40"/>
      <c r="N82" s="56"/>
      <c r="O82" s="40"/>
      <c r="P82" s="40"/>
      <c r="Q82" s="40"/>
      <c r="R82" s="40"/>
      <c r="S82" s="54"/>
      <c r="T82" s="40"/>
      <c r="U82" s="40"/>
      <c r="V82" s="40"/>
      <c r="W82" s="40"/>
      <c r="X82" s="40"/>
      <c r="Y82" s="39"/>
      <c r="Z82" s="39"/>
      <c r="AA82" s="39"/>
      <c r="AB82" s="39"/>
      <c r="AC82" s="39"/>
      <c r="AD82" s="39"/>
      <c r="AE82" s="39"/>
      <c r="AF82" s="39"/>
      <c r="AG82" s="39"/>
      <c r="AH82" s="39"/>
      <c r="AI82" s="39"/>
      <c r="AJ82" s="39"/>
      <c r="AK82" s="39"/>
      <c r="AL82" s="39"/>
      <c r="AM82" s="39"/>
    </row>
    <row r="83" spans="4:39" ht="15" customHeight="1">
      <c r="D83" s="11"/>
      <c r="E83" s="54"/>
      <c r="F83" s="54"/>
      <c r="G83" s="54"/>
      <c r="H83" s="54"/>
      <c r="I83" s="54"/>
      <c r="J83" s="40"/>
      <c r="K83" s="40"/>
      <c r="L83" s="40"/>
      <c r="M83" s="40"/>
      <c r="N83" s="54"/>
      <c r="O83" s="54"/>
      <c r="P83" s="40"/>
      <c r="Q83" s="40"/>
      <c r="R83" s="40"/>
      <c r="S83" s="54"/>
      <c r="T83" s="40"/>
      <c r="U83" s="40"/>
      <c r="V83" s="40"/>
      <c r="W83" s="40"/>
      <c r="X83" s="40"/>
      <c r="Y83" s="39"/>
      <c r="Z83" s="39"/>
      <c r="AA83" s="39"/>
      <c r="AB83" s="39"/>
      <c r="AC83" s="39"/>
      <c r="AD83" s="39"/>
      <c r="AE83" s="39"/>
      <c r="AF83" s="39"/>
      <c r="AG83" s="39"/>
      <c r="AH83" s="39"/>
      <c r="AI83" s="39"/>
      <c r="AJ83" s="39"/>
      <c r="AK83" s="39"/>
      <c r="AL83" s="39"/>
      <c r="AM83" s="39"/>
    </row>
    <row r="84" spans="4:39" ht="15" customHeight="1">
      <c r="D84" s="11"/>
      <c r="E84" s="54"/>
      <c r="F84" s="54"/>
      <c r="G84" s="54"/>
      <c r="H84" s="54"/>
      <c r="I84" s="54"/>
      <c r="J84" s="40"/>
      <c r="K84" s="40"/>
      <c r="L84" s="40"/>
      <c r="M84" s="40"/>
      <c r="N84" s="54"/>
      <c r="O84" s="54"/>
      <c r="P84" s="40"/>
      <c r="Q84" s="40"/>
      <c r="R84" s="40"/>
      <c r="S84" s="54"/>
      <c r="T84" s="40"/>
      <c r="U84" s="40"/>
      <c r="V84" s="40"/>
      <c r="W84" s="40"/>
      <c r="X84" s="40"/>
      <c r="Y84" s="39"/>
      <c r="Z84" s="39"/>
      <c r="AA84" s="39"/>
      <c r="AB84" s="39"/>
      <c r="AC84" s="39"/>
      <c r="AD84" s="39"/>
      <c r="AE84" s="39"/>
      <c r="AF84" s="39"/>
      <c r="AG84" s="39"/>
      <c r="AH84" s="39"/>
      <c r="AI84" s="39"/>
      <c r="AJ84" s="39"/>
      <c r="AK84" s="39"/>
      <c r="AL84" s="39"/>
      <c r="AM84" s="39"/>
    </row>
    <row r="85" spans="4:39" ht="15" customHeight="1">
      <c r="D85" s="11"/>
      <c r="E85" s="40"/>
      <c r="F85" s="54"/>
      <c r="G85" s="54"/>
      <c r="H85" s="54"/>
      <c r="I85" s="54"/>
      <c r="J85" s="54"/>
      <c r="K85" s="54"/>
      <c r="L85" s="54"/>
      <c r="M85" s="54"/>
      <c r="N85" s="40"/>
      <c r="O85" s="40"/>
      <c r="P85" s="40"/>
      <c r="Q85" s="40"/>
      <c r="R85" s="40"/>
      <c r="S85" s="54"/>
      <c r="T85" s="40"/>
      <c r="U85" s="40"/>
      <c r="V85" s="40"/>
      <c r="W85" s="40"/>
      <c r="X85" s="40"/>
      <c r="Y85" s="39"/>
      <c r="Z85" s="39"/>
      <c r="AA85" s="39"/>
      <c r="AB85" s="39"/>
      <c r="AC85" s="39"/>
      <c r="AD85" s="39"/>
      <c r="AE85" s="39"/>
      <c r="AF85" s="39"/>
      <c r="AG85" s="39"/>
      <c r="AH85" s="39"/>
      <c r="AI85" s="39"/>
      <c r="AJ85" s="39"/>
      <c r="AK85" s="39"/>
      <c r="AL85" s="39"/>
      <c r="AM85" s="39"/>
    </row>
    <row r="86" spans="4:39" ht="15" customHeight="1">
      <c r="D86" s="11"/>
      <c r="E86" s="54"/>
      <c r="F86" s="54"/>
      <c r="G86" s="54"/>
      <c r="H86" s="54"/>
      <c r="I86" s="54"/>
      <c r="J86" s="54"/>
      <c r="K86" s="54"/>
      <c r="L86" s="54"/>
      <c r="M86" s="54"/>
      <c r="N86" s="54"/>
      <c r="O86" s="54"/>
      <c r="P86" s="54"/>
      <c r="Q86" s="40"/>
      <c r="R86" s="40"/>
      <c r="S86" s="54"/>
      <c r="T86" s="40"/>
      <c r="U86" s="40"/>
      <c r="V86" s="40"/>
      <c r="W86" s="40"/>
      <c r="X86" s="40"/>
      <c r="Y86" s="39"/>
      <c r="Z86" s="39"/>
      <c r="AA86" s="39"/>
      <c r="AB86" s="39"/>
      <c r="AC86" s="39"/>
      <c r="AD86" s="39"/>
      <c r="AE86" s="39"/>
      <c r="AF86" s="39"/>
      <c r="AG86" s="39"/>
      <c r="AH86" s="39"/>
      <c r="AI86" s="39"/>
      <c r="AJ86" s="39"/>
      <c r="AK86" s="39"/>
      <c r="AL86" s="39"/>
      <c r="AM86" s="39"/>
    </row>
    <row r="87" spans="4:39" ht="15" customHeight="1">
      <c r="D87" s="11"/>
      <c r="E87" s="40"/>
      <c r="F87" s="54"/>
      <c r="G87" s="54"/>
      <c r="H87" s="54"/>
      <c r="I87" s="54"/>
      <c r="J87" s="54"/>
      <c r="K87" s="54"/>
      <c r="L87" s="54"/>
      <c r="M87" s="54"/>
      <c r="N87" s="54"/>
      <c r="O87" s="54"/>
      <c r="P87" s="54"/>
      <c r="Q87" s="40"/>
      <c r="R87" s="40"/>
      <c r="S87" s="54"/>
      <c r="T87" s="40"/>
      <c r="U87" s="40"/>
      <c r="V87" s="40"/>
      <c r="W87" s="40"/>
      <c r="X87" s="40"/>
      <c r="Y87" s="39"/>
      <c r="Z87" s="39"/>
      <c r="AA87" s="39"/>
      <c r="AB87" s="39"/>
      <c r="AC87" s="39"/>
      <c r="AD87" s="39"/>
      <c r="AE87" s="39"/>
      <c r="AF87" s="39"/>
      <c r="AG87" s="39"/>
      <c r="AH87" s="39"/>
      <c r="AI87" s="39"/>
      <c r="AJ87" s="39"/>
      <c r="AK87" s="39"/>
      <c r="AL87" s="39"/>
      <c r="AM87" s="39"/>
    </row>
    <row r="88" spans="4:39" ht="15" customHeight="1">
      <c r="D88" s="11"/>
      <c r="E88" s="40"/>
      <c r="F88" s="54"/>
      <c r="G88" s="54"/>
      <c r="H88" s="54"/>
      <c r="I88" s="54"/>
      <c r="J88" s="54"/>
      <c r="K88" s="54"/>
      <c r="L88" s="54"/>
      <c r="M88" s="54"/>
      <c r="N88" s="54"/>
      <c r="O88" s="54"/>
      <c r="P88" s="54"/>
      <c r="Q88" s="40"/>
      <c r="R88" s="40"/>
      <c r="S88" s="54"/>
      <c r="T88" s="40"/>
      <c r="U88" s="40"/>
      <c r="V88" s="40"/>
      <c r="W88" s="40"/>
      <c r="X88" s="40"/>
      <c r="Y88" s="39"/>
      <c r="Z88" s="39"/>
      <c r="AA88" s="39"/>
      <c r="AB88" s="39"/>
      <c r="AC88" s="39"/>
      <c r="AD88" s="39"/>
      <c r="AE88" s="39"/>
      <c r="AF88" s="39"/>
      <c r="AG88" s="39"/>
      <c r="AH88" s="39"/>
      <c r="AI88" s="39"/>
      <c r="AJ88" s="39"/>
      <c r="AK88" s="39"/>
      <c r="AL88" s="39"/>
      <c r="AM88" s="39"/>
    </row>
    <row r="89" spans="4:39" ht="15" customHeight="1">
      <c r="D89" s="11"/>
      <c r="E89" s="54"/>
      <c r="F89" s="54"/>
      <c r="G89" s="54"/>
      <c r="H89" s="54"/>
      <c r="I89" s="54"/>
      <c r="J89" s="54"/>
      <c r="K89" s="54"/>
      <c r="L89" s="54"/>
      <c r="M89" s="54"/>
      <c r="N89" s="54"/>
      <c r="O89" s="54"/>
      <c r="P89" s="54"/>
      <c r="Q89" s="40"/>
      <c r="R89" s="40"/>
      <c r="S89" s="54"/>
      <c r="T89" s="40"/>
      <c r="U89" s="40"/>
      <c r="V89" s="40"/>
      <c r="W89" s="40"/>
      <c r="X89" s="40"/>
      <c r="Y89" s="39"/>
      <c r="Z89" s="39"/>
      <c r="AA89" s="39"/>
      <c r="AB89" s="39"/>
      <c r="AC89" s="39"/>
      <c r="AD89" s="39"/>
      <c r="AE89" s="39"/>
      <c r="AF89" s="39"/>
      <c r="AG89" s="39"/>
      <c r="AH89" s="39"/>
      <c r="AI89" s="39"/>
      <c r="AJ89" s="39"/>
      <c r="AK89" s="39"/>
      <c r="AL89" s="39"/>
      <c r="AM89" s="39"/>
    </row>
    <row r="90" spans="4:39" ht="15" customHeight="1">
      <c r="D90" s="11"/>
      <c r="E90" s="54"/>
      <c r="F90" s="54"/>
      <c r="G90" s="54"/>
      <c r="H90" s="54"/>
      <c r="I90" s="54"/>
      <c r="J90" s="54"/>
      <c r="K90" s="54"/>
      <c r="L90" s="54"/>
      <c r="M90" s="54"/>
      <c r="N90" s="54"/>
      <c r="O90" s="54"/>
      <c r="P90" s="54"/>
      <c r="Q90" s="40"/>
      <c r="R90" s="40"/>
      <c r="S90" s="54"/>
      <c r="T90" s="40"/>
      <c r="U90" s="40"/>
      <c r="V90" s="40"/>
      <c r="W90" s="40"/>
      <c r="X90" s="40"/>
      <c r="Y90" s="39"/>
      <c r="Z90" s="39"/>
      <c r="AA90" s="39"/>
      <c r="AB90" s="39"/>
      <c r="AC90" s="39"/>
      <c r="AD90" s="39"/>
      <c r="AE90" s="39"/>
      <c r="AF90" s="39"/>
      <c r="AG90" s="39"/>
      <c r="AH90" s="39"/>
      <c r="AI90" s="39"/>
      <c r="AJ90" s="39"/>
      <c r="AK90" s="39"/>
      <c r="AL90" s="39"/>
      <c r="AM90" s="39"/>
    </row>
    <row r="91" spans="4:39" ht="15" customHeight="1">
      <c r="D91" s="11"/>
      <c r="E91" s="54"/>
      <c r="F91" s="54"/>
      <c r="G91" s="54"/>
      <c r="H91" s="54"/>
      <c r="I91" s="54"/>
      <c r="J91" s="54"/>
      <c r="K91" s="54"/>
      <c r="L91" s="54"/>
      <c r="M91" s="54"/>
      <c r="N91" s="54"/>
      <c r="O91" s="54"/>
      <c r="P91" s="54"/>
      <c r="Q91" s="40"/>
      <c r="R91" s="40"/>
      <c r="S91" s="54"/>
      <c r="T91" s="40"/>
      <c r="U91" s="40"/>
      <c r="V91" s="40"/>
      <c r="W91" s="40"/>
      <c r="X91" s="40"/>
      <c r="Y91" s="39"/>
      <c r="Z91" s="39"/>
      <c r="AA91" s="39"/>
      <c r="AB91" s="39"/>
      <c r="AC91" s="39"/>
      <c r="AD91" s="39"/>
      <c r="AE91" s="39"/>
      <c r="AF91" s="39"/>
      <c r="AG91" s="39"/>
      <c r="AH91" s="39"/>
      <c r="AI91" s="39"/>
      <c r="AJ91" s="39"/>
      <c r="AK91" s="39"/>
      <c r="AL91" s="39"/>
      <c r="AM91" s="39"/>
    </row>
    <row r="92" spans="4:39" ht="15" customHeight="1">
      <c r="D92" s="11"/>
      <c r="E92" s="40"/>
      <c r="F92" s="40"/>
      <c r="G92" s="40"/>
      <c r="H92" s="40"/>
      <c r="I92" s="40"/>
      <c r="J92" s="54"/>
      <c r="K92" s="54"/>
      <c r="L92" s="54"/>
      <c r="M92" s="54"/>
      <c r="N92" s="54"/>
      <c r="O92" s="54"/>
      <c r="P92" s="54"/>
      <c r="Q92" s="40"/>
      <c r="R92" s="40"/>
      <c r="S92" s="54"/>
      <c r="T92" s="40"/>
      <c r="U92" s="40"/>
      <c r="V92" s="40"/>
      <c r="W92" s="40"/>
      <c r="X92" s="40"/>
      <c r="Y92" s="39"/>
      <c r="Z92" s="39"/>
      <c r="AA92" s="39"/>
      <c r="AB92" s="39"/>
      <c r="AC92" s="39"/>
      <c r="AD92" s="39"/>
      <c r="AE92" s="39"/>
      <c r="AF92" s="39"/>
      <c r="AG92" s="39"/>
      <c r="AH92" s="39"/>
      <c r="AI92" s="39"/>
      <c r="AJ92" s="39"/>
      <c r="AK92" s="39"/>
      <c r="AL92" s="39"/>
      <c r="AM92" s="39"/>
    </row>
    <row r="93" spans="4:39" ht="15" customHeight="1">
      <c r="D93" s="11"/>
      <c r="E93" s="40"/>
      <c r="F93" s="40"/>
      <c r="G93" s="40"/>
      <c r="H93" s="40"/>
      <c r="I93" s="40"/>
      <c r="J93" s="54"/>
      <c r="K93" s="54"/>
      <c r="L93" s="54"/>
      <c r="M93" s="54"/>
      <c r="N93" s="54"/>
      <c r="O93" s="40"/>
      <c r="P93" s="40"/>
      <c r="Q93" s="40"/>
      <c r="R93" s="40"/>
      <c r="S93" s="54"/>
      <c r="T93" s="40"/>
      <c r="U93" s="40"/>
      <c r="V93" s="40"/>
      <c r="W93" s="40"/>
      <c r="X93" s="40"/>
      <c r="Y93" s="39"/>
      <c r="Z93" s="39"/>
      <c r="AA93" s="39"/>
      <c r="AB93" s="39"/>
      <c r="AC93" s="39"/>
      <c r="AD93" s="39"/>
      <c r="AE93" s="39"/>
      <c r="AF93" s="39"/>
      <c r="AG93" s="39"/>
      <c r="AH93" s="39"/>
      <c r="AI93" s="39"/>
      <c r="AJ93" s="39"/>
      <c r="AK93" s="39"/>
      <c r="AL93" s="39"/>
      <c r="AM93" s="39"/>
    </row>
    <row r="94" spans="4:39" ht="15" customHeight="1">
      <c r="D94" s="11"/>
      <c r="E94" s="40"/>
      <c r="F94" s="40"/>
      <c r="G94" s="40"/>
      <c r="H94" s="40"/>
      <c r="I94" s="40"/>
      <c r="J94" s="54"/>
      <c r="K94" s="54"/>
      <c r="L94" s="54"/>
      <c r="M94" s="54"/>
      <c r="N94" s="54"/>
      <c r="O94" s="40"/>
      <c r="P94" s="40"/>
      <c r="Q94" s="40"/>
      <c r="R94" s="40"/>
      <c r="S94" s="54"/>
      <c r="T94" s="40"/>
      <c r="U94" s="40"/>
      <c r="V94" s="40"/>
      <c r="W94" s="40"/>
      <c r="X94" s="40"/>
      <c r="Y94" s="39"/>
      <c r="Z94" s="39"/>
      <c r="AA94" s="39"/>
      <c r="AB94" s="39"/>
      <c r="AC94" s="39"/>
      <c r="AD94" s="39"/>
      <c r="AE94" s="39"/>
      <c r="AF94" s="39"/>
      <c r="AG94" s="39"/>
      <c r="AH94" s="39"/>
      <c r="AI94" s="39"/>
      <c r="AJ94" s="39"/>
      <c r="AK94" s="39"/>
      <c r="AL94" s="39"/>
      <c r="AM94" s="39"/>
    </row>
    <row r="95" spans="4:39" ht="15" customHeight="1">
      <c r="D95" s="11"/>
      <c r="E95" s="40"/>
      <c r="F95" s="40"/>
      <c r="G95" s="40"/>
      <c r="H95" s="40"/>
      <c r="I95" s="40"/>
      <c r="J95" s="54"/>
      <c r="K95" s="54"/>
      <c r="L95" s="54"/>
      <c r="M95" s="54"/>
      <c r="N95" s="54"/>
      <c r="O95" s="40"/>
      <c r="P95" s="40"/>
      <c r="Q95" s="40"/>
      <c r="R95" s="40"/>
      <c r="S95" s="54"/>
      <c r="T95" s="40"/>
      <c r="U95" s="40"/>
      <c r="V95" s="40"/>
      <c r="W95" s="40"/>
      <c r="X95" s="40"/>
      <c r="Y95" s="39"/>
      <c r="Z95" s="39"/>
      <c r="AA95" s="39"/>
      <c r="AB95" s="39"/>
      <c r="AC95" s="39"/>
      <c r="AD95" s="39"/>
      <c r="AE95" s="39"/>
      <c r="AF95" s="39"/>
      <c r="AG95" s="39"/>
      <c r="AH95" s="39"/>
      <c r="AI95" s="39"/>
      <c r="AJ95" s="39"/>
      <c r="AK95" s="39"/>
      <c r="AL95" s="39"/>
      <c r="AM95" s="39"/>
    </row>
    <row r="96" spans="4:39" ht="15" customHeight="1">
      <c r="D96" s="11"/>
      <c r="E96" s="40"/>
      <c r="F96" s="40"/>
      <c r="G96" s="40"/>
      <c r="H96" s="40"/>
      <c r="I96" s="40"/>
      <c r="J96" s="54"/>
      <c r="K96" s="54"/>
      <c r="L96" s="54"/>
      <c r="M96" s="54"/>
      <c r="N96" s="54"/>
      <c r="O96" s="40"/>
      <c r="P96" s="40"/>
      <c r="Q96" s="40"/>
      <c r="R96" s="40"/>
      <c r="S96" s="54"/>
      <c r="T96" s="40"/>
      <c r="U96" s="40"/>
      <c r="V96" s="40"/>
      <c r="W96" s="40"/>
      <c r="X96" s="40"/>
      <c r="Y96" s="39"/>
      <c r="Z96" s="39"/>
      <c r="AA96" s="39"/>
      <c r="AB96" s="39"/>
      <c r="AC96" s="39"/>
      <c r="AD96" s="39"/>
      <c r="AE96" s="39"/>
      <c r="AF96" s="39"/>
      <c r="AG96" s="39"/>
      <c r="AH96" s="39"/>
      <c r="AI96" s="39"/>
      <c r="AJ96" s="39"/>
      <c r="AK96" s="39"/>
      <c r="AL96" s="39"/>
      <c r="AM96" s="39"/>
    </row>
    <row r="97" spans="4:39" ht="15" customHeight="1">
      <c r="D97" s="11"/>
      <c r="E97" s="40"/>
      <c r="F97" s="40"/>
      <c r="G97" s="40"/>
      <c r="H97" s="40"/>
      <c r="I97" s="40"/>
      <c r="J97" s="54"/>
      <c r="K97" s="54"/>
      <c r="L97" s="54"/>
      <c r="M97" s="54"/>
      <c r="N97" s="54"/>
      <c r="O97" s="40"/>
      <c r="P97" s="40"/>
      <c r="Q97" s="40"/>
      <c r="R97" s="40"/>
      <c r="S97" s="54"/>
      <c r="T97" s="40"/>
      <c r="U97" s="40"/>
      <c r="V97" s="40"/>
      <c r="W97" s="40"/>
      <c r="X97" s="40"/>
      <c r="Y97" s="39"/>
      <c r="Z97" s="39"/>
      <c r="AA97" s="39"/>
      <c r="AB97" s="39"/>
      <c r="AC97" s="39"/>
      <c r="AD97" s="39"/>
      <c r="AE97" s="39"/>
      <c r="AF97" s="39"/>
      <c r="AG97" s="39"/>
      <c r="AH97" s="39"/>
      <c r="AI97" s="39"/>
      <c r="AJ97" s="39"/>
      <c r="AK97" s="39"/>
      <c r="AL97" s="39"/>
      <c r="AM97" s="39"/>
    </row>
    <row r="98" spans="4:39" ht="15" customHeight="1">
      <c r="D98" s="11"/>
      <c r="E98" s="40"/>
      <c r="F98" s="40"/>
      <c r="G98" s="40"/>
      <c r="H98" s="40"/>
      <c r="I98" s="40"/>
      <c r="J98" s="54"/>
      <c r="K98" s="54"/>
      <c r="L98" s="54"/>
      <c r="M98" s="54"/>
      <c r="N98" s="54"/>
      <c r="O98" s="40"/>
      <c r="P98" s="40"/>
      <c r="Q98" s="40"/>
      <c r="R98" s="40"/>
      <c r="S98" s="54"/>
      <c r="T98" s="40"/>
      <c r="U98" s="40"/>
      <c r="V98" s="40"/>
      <c r="W98" s="40"/>
      <c r="X98" s="40"/>
      <c r="Y98" s="39"/>
      <c r="Z98" s="39"/>
      <c r="AA98" s="39"/>
      <c r="AB98" s="39"/>
      <c r="AC98" s="39"/>
      <c r="AD98" s="39"/>
      <c r="AE98" s="39"/>
      <c r="AF98" s="39"/>
      <c r="AG98" s="39"/>
      <c r="AH98" s="39"/>
      <c r="AI98" s="39"/>
      <c r="AJ98" s="39"/>
      <c r="AK98" s="39"/>
      <c r="AL98" s="39"/>
      <c r="AM98" s="39"/>
    </row>
    <row r="99" spans="4:39" ht="15" customHeight="1">
      <c r="D99" s="11"/>
      <c r="E99" s="54"/>
      <c r="F99" s="54"/>
      <c r="G99" s="54"/>
      <c r="H99" s="54"/>
      <c r="I99" s="54"/>
      <c r="J99" s="54"/>
      <c r="K99" s="54"/>
      <c r="L99" s="54"/>
      <c r="M99" s="54"/>
      <c r="N99" s="54"/>
      <c r="O99" s="40"/>
      <c r="P99" s="40"/>
      <c r="Q99" s="40"/>
      <c r="R99" s="40"/>
      <c r="S99" s="54"/>
      <c r="T99" s="40"/>
      <c r="U99" s="40"/>
      <c r="V99" s="40"/>
      <c r="W99" s="40"/>
      <c r="X99" s="40"/>
      <c r="Y99" s="39"/>
      <c r="Z99" s="39"/>
      <c r="AA99" s="39"/>
      <c r="AB99" s="39"/>
      <c r="AC99" s="39"/>
      <c r="AD99" s="39"/>
      <c r="AE99" s="39"/>
      <c r="AF99" s="39"/>
      <c r="AG99" s="39"/>
      <c r="AH99" s="39"/>
      <c r="AI99" s="39"/>
      <c r="AJ99" s="39"/>
      <c r="AK99" s="39"/>
      <c r="AL99" s="39"/>
      <c r="AM99" s="39"/>
    </row>
    <row r="100" spans="4:39" ht="15" customHeight="1">
      <c r="D100" s="11"/>
      <c r="E100" s="40"/>
      <c r="F100" s="40"/>
      <c r="G100" s="40"/>
      <c r="H100" s="40"/>
      <c r="I100" s="40"/>
      <c r="J100" s="54"/>
      <c r="K100" s="54"/>
      <c r="L100" s="54"/>
      <c r="M100" s="54"/>
      <c r="N100" s="54"/>
      <c r="O100" s="40"/>
      <c r="P100" s="40"/>
      <c r="Q100" s="40"/>
      <c r="R100" s="40"/>
      <c r="S100" s="54"/>
      <c r="T100" s="40"/>
      <c r="U100" s="40"/>
      <c r="V100" s="40"/>
      <c r="W100" s="40"/>
      <c r="X100" s="40"/>
      <c r="Y100" s="39"/>
      <c r="Z100" s="39"/>
      <c r="AA100" s="39"/>
      <c r="AB100" s="39"/>
      <c r="AC100" s="39"/>
      <c r="AD100" s="39"/>
      <c r="AE100" s="39"/>
      <c r="AF100" s="39"/>
      <c r="AG100" s="39"/>
      <c r="AH100" s="39"/>
      <c r="AI100" s="39"/>
      <c r="AJ100" s="39"/>
      <c r="AK100" s="39"/>
      <c r="AL100" s="39"/>
      <c r="AM100" s="39"/>
    </row>
    <row r="101" spans="4:39" ht="15" customHeight="1">
      <c r="D101" s="11"/>
      <c r="E101" s="40"/>
      <c r="F101" s="40"/>
      <c r="G101" s="40"/>
      <c r="H101" s="40"/>
      <c r="I101" s="40"/>
      <c r="J101" s="54"/>
      <c r="K101" s="54"/>
      <c r="L101" s="54"/>
      <c r="M101" s="54"/>
      <c r="N101" s="54"/>
      <c r="O101" s="40"/>
      <c r="P101" s="40"/>
      <c r="Q101" s="40"/>
      <c r="R101" s="40"/>
      <c r="S101" s="54"/>
      <c r="T101" s="40"/>
      <c r="U101" s="40"/>
      <c r="V101" s="40"/>
      <c r="W101" s="40"/>
      <c r="X101" s="40"/>
      <c r="Y101" s="39"/>
      <c r="Z101" s="39"/>
      <c r="AA101" s="39"/>
      <c r="AB101" s="39"/>
      <c r="AC101" s="39"/>
      <c r="AD101" s="39"/>
      <c r="AE101" s="39"/>
      <c r="AF101" s="39"/>
      <c r="AG101" s="39"/>
      <c r="AH101" s="39"/>
      <c r="AI101" s="39"/>
      <c r="AJ101" s="39"/>
      <c r="AK101" s="39"/>
      <c r="AL101" s="39"/>
      <c r="AM101" s="39"/>
    </row>
    <row r="102" spans="4:39" ht="15" customHeight="1">
      <c r="D102" s="11"/>
      <c r="E102" s="40"/>
      <c r="F102" s="40"/>
      <c r="G102" s="40"/>
      <c r="H102" s="40"/>
      <c r="I102" s="40"/>
      <c r="J102" s="54"/>
      <c r="K102" s="54"/>
      <c r="L102" s="54"/>
      <c r="M102" s="54"/>
      <c r="N102" s="54"/>
      <c r="O102" s="54"/>
      <c r="P102" s="54"/>
      <c r="Q102" s="54"/>
      <c r="R102" s="54"/>
      <c r="S102" s="54"/>
      <c r="T102" s="40"/>
      <c r="U102" s="40"/>
      <c r="V102" s="40"/>
      <c r="W102" s="40"/>
      <c r="X102" s="40"/>
      <c r="Y102" s="39"/>
      <c r="Z102" s="39"/>
      <c r="AA102" s="39"/>
      <c r="AB102" s="39"/>
      <c r="AC102" s="39"/>
      <c r="AD102" s="39"/>
      <c r="AE102" s="39"/>
      <c r="AF102" s="39"/>
      <c r="AG102" s="39"/>
      <c r="AH102" s="39"/>
      <c r="AI102" s="39"/>
      <c r="AJ102" s="39"/>
      <c r="AK102" s="39"/>
      <c r="AL102" s="39"/>
      <c r="AM102" s="39"/>
    </row>
    <row r="103" spans="4:39" ht="15" customHeight="1">
      <c r="D103" s="11"/>
      <c r="E103" s="40"/>
      <c r="F103" s="40"/>
      <c r="G103" s="40"/>
      <c r="H103" s="40"/>
      <c r="I103" s="40"/>
      <c r="J103" s="40"/>
      <c r="K103" s="40"/>
      <c r="L103" s="40"/>
      <c r="M103" s="40"/>
      <c r="N103" s="54"/>
      <c r="O103" s="54"/>
      <c r="P103" s="54"/>
      <c r="Q103" s="54"/>
      <c r="R103" s="54"/>
      <c r="S103" s="54"/>
      <c r="T103" s="40"/>
      <c r="U103" s="40"/>
      <c r="V103" s="40"/>
      <c r="W103" s="40"/>
      <c r="X103" s="40"/>
      <c r="Y103" s="39"/>
      <c r="Z103" s="39"/>
      <c r="AA103" s="39"/>
      <c r="AB103" s="39"/>
      <c r="AC103" s="39"/>
      <c r="AD103" s="39"/>
      <c r="AE103" s="39"/>
      <c r="AF103" s="39"/>
      <c r="AG103" s="39"/>
      <c r="AH103" s="39"/>
      <c r="AI103" s="39"/>
      <c r="AJ103" s="39"/>
      <c r="AK103" s="39"/>
      <c r="AL103" s="39"/>
      <c r="AM103" s="39"/>
    </row>
    <row r="104" spans="4:39" ht="15" customHeight="1">
      <c r="D104" s="11"/>
      <c r="E104" s="11"/>
      <c r="F104" s="11"/>
      <c r="G104" s="11"/>
      <c r="H104" s="11"/>
      <c r="I104" s="11"/>
      <c r="J104" s="11"/>
      <c r="K104" s="11"/>
      <c r="L104" s="40"/>
      <c r="M104" s="11"/>
      <c r="N104" s="12"/>
      <c r="O104" s="12"/>
      <c r="P104" s="12"/>
      <c r="Q104" s="12"/>
      <c r="R104" s="12"/>
      <c r="S104" s="12"/>
      <c r="T104" s="11"/>
      <c r="U104" s="11"/>
      <c r="V104" s="11"/>
      <c r="W104" s="11"/>
      <c r="X104" s="40"/>
      <c r="Y104" s="39"/>
      <c r="Z104" s="39"/>
      <c r="AA104" s="39"/>
      <c r="AB104" s="39"/>
      <c r="AC104" s="39"/>
      <c r="AD104" s="39"/>
      <c r="AE104" s="39"/>
      <c r="AF104" s="39"/>
      <c r="AG104" s="39"/>
      <c r="AH104" s="39"/>
      <c r="AI104" s="39"/>
      <c r="AJ104" s="39"/>
      <c r="AK104" s="39"/>
      <c r="AL104" s="39"/>
      <c r="AM104" s="39"/>
    </row>
    <row r="105" spans="4:39" ht="15" customHeight="1">
      <c r="D105" s="11"/>
      <c r="E105" s="11"/>
      <c r="F105" s="11"/>
      <c r="G105" s="11"/>
      <c r="H105" s="11"/>
      <c r="I105" s="11"/>
      <c r="J105" s="11"/>
      <c r="K105" s="11"/>
      <c r="L105" s="40"/>
      <c r="M105" s="11"/>
      <c r="N105" s="12"/>
      <c r="O105" s="12"/>
      <c r="P105" s="12"/>
      <c r="Q105" s="12"/>
      <c r="R105" s="12"/>
      <c r="S105" s="12"/>
      <c r="T105" s="11"/>
      <c r="U105" s="11"/>
      <c r="V105" s="11"/>
      <c r="W105" s="11"/>
      <c r="X105" s="40"/>
      <c r="Y105" s="39"/>
      <c r="Z105" s="39"/>
      <c r="AA105" s="39"/>
      <c r="AB105" s="39"/>
      <c r="AC105" s="39"/>
      <c r="AD105" s="39"/>
      <c r="AE105" s="39"/>
      <c r="AF105" s="39"/>
      <c r="AG105" s="39"/>
      <c r="AH105" s="39"/>
      <c r="AI105" s="39"/>
      <c r="AJ105" s="39"/>
      <c r="AK105" s="39"/>
      <c r="AL105" s="39"/>
      <c r="AM105" s="39"/>
    </row>
    <row r="106" spans="4:39" ht="15" customHeight="1">
      <c r="D106" s="11"/>
      <c r="E106" s="11"/>
      <c r="F106" s="11"/>
      <c r="G106" s="11"/>
      <c r="H106" s="11"/>
      <c r="I106" s="11"/>
      <c r="J106" s="11"/>
      <c r="K106" s="11"/>
      <c r="L106" s="40"/>
      <c r="M106" s="11"/>
      <c r="N106" s="12"/>
      <c r="O106" s="12"/>
      <c r="P106" s="12"/>
      <c r="Q106" s="12"/>
      <c r="R106" s="12"/>
      <c r="S106" s="12"/>
      <c r="T106" s="11"/>
      <c r="U106" s="11"/>
      <c r="V106" s="11"/>
      <c r="W106" s="11"/>
      <c r="X106" s="40"/>
      <c r="Y106" s="39"/>
      <c r="Z106" s="39"/>
      <c r="AA106" s="39"/>
      <c r="AB106" s="39"/>
      <c r="AC106" s="39"/>
      <c r="AD106" s="39"/>
      <c r="AE106" s="39"/>
      <c r="AF106" s="39"/>
      <c r="AG106" s="39"/>
      <c r="AH106" s="39"/>
      <c r="AI106" s="39"/>
      <c r="AJ106" s="39"/>
      <c r="AK106" s="39"/>
      <c r="AL106" s="39"/>
      <c r="AM106" s="39"/>
    </row>
    <row r="107" spans="4:39" ht="15" customHeight="1">
      <c r="D107" s="11"/>
      <c r="E107" s="11"/>
      <c r="F107" s="11"/>
      <c r="G107" s="11"/>
      <c r="H107" s="11"/>
      <c r="I107" s="11"/>
      <c r="J107" s="11"/>
      <c r="K107" s="11"/>
      <c r="L107" s="40"/>
      <c r="M107" s="11"/>
      <c r="N107" s="12"/>
      <c r="O107" s="12"/>
      <c r="P107" s="12"/>
      <c r="Q107" s="12"/>
      <c r="R107" s="12"/>
      <c r="S107" s="12"/>
      <c r="T107" s="11"/>
      <c r="U107" s="11"/>
      <c r="V107" s="11"/>
      <c r="W107" s="11"/>
      <c r="X107" s="40"/>
      <c r="Y107" s="39"/>
      <c r="Z107" s="39"/>
      <c r="AA107" s="39"/>
      <c r="AB107" s="39"/>
      <c r="AC107" s="39"/>
      <c r="AD107" s="39"/>
      <c r="AE107" s="39"/>
      <c r="AF107" s="39"/>
      <c r="AG107" s="39"/>
      <c r="AH107" s="39"/>
      <c r="AI107" s="39"/>
      <c r="AJ107" s="39"/>
      <c r="AK107" s="39"/>
      <c r="AL107" s="39"/>
      <c r="AM107" s="39"/>
    </row>
    <row r="108" spans="4:39" ht="15" customHeight="1">
      <c r="D108" s="11"/>
      <c r="E108" s="11"/>
      <c r="F108" s="11"/>
      <c r="G108" s="11"/>
      <c r="H108" s="11"/>
      <c r="I108" s="11"/>
      <c r="J108" s="11"/>
      <c r="K108" s="11"/>
      <c r="L108" s="40"/>
      <c r="M108" s="11"/>
      <c r="N108" s="12"/>
      <c r="O108" s="12"/>
      <c r="P108" s="12"/>
      <c r="Q108" s="12"/>
      <c r="R108" s="12"/>
      <c r="S108" s="12"/>
      <c r="T108" s="11"/>
      <c r="U108" s="11"/>
      <c r="V108" s="11"/>
      <c r="W108" s="11"/>
      <c r="X108" s="40"/>
      <c r="Y108" s="39"/>
      <c r="Z108" s="39"/>
      <c r="AA108" s="39"/>
      <c r="AB108" s="39"/>
      <c r="AC108" s="39"/>
      <c r="AD108" s="39"/>
      <c r="AE108" s="39"/>
      <c r="AF108" s="39"/>
      <c r="AG108" s="39"/>
      <c r="AH108" s="39"/>
      <c r="AI108" s="39"/>
      <c r="AJ108" s="39"/>
      <c r="AK108" s="39"/>
      <c r="AL108" s="39"/>
      <c r="AM108" s="39"/>
    </row>
    <row r="109" spans="4:39" ht="15" customHeight="1">
      <c r="D109" s="11"/>
      <c r="E109" s="11"/>
      <c r="F109" s="11"/>
      <c r="G109" s="11"/>
      <c r="H109" s="11"/>
      <c r="I109" s="11"/>
      <c r="J109" s="11"/>
      <c r="K109" s="11"/>
      <c r="L109" s="40"/>
      <c r="M109" s="11"/>
      <c r="N109" s="12"/>
      <c r="O109" s="12"/>
      <c r="P109" s="12"/>
      <c r="Q109" s="12"/>
      <c r="R109" s="12"/>
      <c r="S109" s="12"/>
      <c r="T109" s="11"/>
      <c r="U109" s="11"/>
      <c r="V109" s="11"/>
      <c r="W109" s="11"/>
      <c r="X109" s="40"/>
      <c r="Y109" s="39"/>
      <c r="Z109" s="39"/>
      <c r="AA109" s="39"/>
      <c r="AB109" s="39"/>
      <c r="AC109" s="39"/>
      <c r="AD109" s="39"/>
      <c r="AE109" s="39"/>
      <c r="AF109" s="39"/>
      <c r="AG109" s="39"/>
      <c r="AH109" s="39"/>
      <c r="AI109" s="39"/>
      <c r="AJ109" s="39"/>
      <c r="AK109" s="39"/>
      <c r="AL109" s="39"/>
      <c r="AM109" s="39"/>
    </row>
    <row r="110" spans="4:39" ht="15" customHeight="1">
      <c r="D110" s="11"/>
      <c r="E110" s="11"/>
      <c r="F110" s="11"/>
      <c r="G110" s="11"/>
      <c r="H110" s="11"/>
      <c r="I110" s="11"/>
      <c r="J110" s="11"/>
      <c r="K110" s="11"/>
      <c r="L110" s="40"/>
      <c r="M110" s="11"/>
      <c r="N110" s="12"/>
      <c r="O110" s="12"/>
      <c r="P110" s="12"/>
      <c r="Q110" s="12"/>
      <c r="R110" s="12"/>
      <c r="S110" s="12"/>
      <c r="T110" s="11"/>
      <c r="U110" s="11"/>
      <c r="V110" s="11"/>
      <c r="W110" s="11"/>
      <c r="X110" s="40"/>
      <c r="Y110" s="39"/>
      <c r="Z110" s="39"/>
      <c r="AA110" s="39"/>
      <c r="AB110" s="39"/>
      <c r="AC110" s="39"/>
      <c r="AD110" s="39"/>
      <c r="AE110" s="39"/>
      <c r="AF110" s="39"/>
      <c r="AG110" s="39"/>
      <c r="AH110" s="39"/>
      <c r="AI110" s="39"/>
      <c r="AJ110" s="39"/>
      <c r="AK110" s="39"/>
      <c r="AL110" s="39"/>
      <c r="AM110" s="39"/>
    </row>
    <row r="111" spans="10:39" ht="15" customHeight="1">
      <c r="J111" s="11"/>
      <c r="K111" s="11"/>
      <c r="L111" s="40"/>
      <c r="M111" s="11"/>
      <c r="N111" s="11"/>
      <c r="O111" s="11"/>
      <c r="P111" s="11"/>
      <c r="Q111" s="11"/>
      <c r="R111" s="11"/>
      <c r="S111" s="11"/>
      <c r="T111" s="11"/>
      <c r="U111" s="11"/>
      <c r="V111" s="11"/>
      <c r="W111" s="11"/>
      <c r="X111" s="40"/>
      <c r="Y111" s="39"/>
      <c r="Z111" s="39"/>
      <c r="AA111" s="39"/>
      <c r="AB111" s="39"/>
      <c r="AC111" s="39"/>
      <c r="AD111" s="39"/>
      <c r="AE111" s="39"/>
      <c r="AF111" s="39"/>
      <c r="AG111" s="39"/>
      <c r="AH111" s="39"/>
      <c r="AI111" s="39"/>
      <c r="AJ111" s="39"/>
      <c r="AK111" s="39"/>
      <c r="AL111" s="39"/>
      <c r="AM111" s="39"/>
    </row>
    <row r="112" spans="10:39" ht="15" customHeight="1">
      <c r="J112" s="11"/>
      <c r="K112" s="11"/>
      <c r="L112" s="40"/>
      <c r="M112" s="11"/>
      <c r="N112" s="11"/>
      <c r="O112" s="11"/>
      <c r="P112" s="11"/>
      <c r="Q112" s="12"/>
      <c r="R112" s="12"/>
      <c r="S112" s="12"/>
      <c r="T112" s="12"/>
      <c r="U112" s="11"/>
      <c r="V112" s="11"/>
      <c r="W112" s="11"/>
      <c r="X112" s="40"/>
      <c r="Y112" s="39"/>
      <c r="Z112" s="39"/>
      <c r="AA112" s="39"/>
      <c r="AB112" s="39"/>
      <c r="AC112" s="39"/>
      <c r="AD112" s="39"/>
      <c r="AE112" s="39"/>
      <c r="AF112" s="39"/>
      <c r="AG112" s="39"/>
      <c r="AH112" s="39"/>
      <c r="AI112" s="39"/>
      <c r="AJ112" s="39"/>
      <c r="AK112" s="39"/>
      <c r="AL112" s="39"/>
      <c r="AM112" s="39"/>
    </row>
    <row r="113" spans="10:39" ht="15" customHeight="1">
      <c r="J113" s="11"/>
      <c r="K113" s="11"/>
      <c r="L113" s="40"/>
      <c r="M113" s="11"/>
      <c r="N113" s="11"/>
      <c r="O113" s="11"/>
      <c r="P113" s="11"/>
      <c r="Q113" s="12"/>
      <c r="R113" s="12"/>
      <c r="S113" s="12"/>
      <c r="T113" s="12"/>
      <c r="U113" s="11"/>
      <c r="V113" s="11"/>
      <c r="W113" s="11"/>
      <c r="X113" s="40"/>
      <c r="Y113" s="39"/>
      <c r="Z113" s="39"/>
      <c r="AA113" s="39"/>
      <c r="AB113" s="39"/>
      <c r="AC113" s="39"/>
      <c r="AD113" s="39"/>
      <c r="AE113" s="39"/>
      <c r="AF113" s="39"/>
      <c r="AG113" s="39"/>
      <c r="AH113" s="39"/>
      <c r="AI113" s="39"/>
      <c r="AJ113" s="39"/>
      <c r="AK113" s="39"/>
      <c r="AL113" s="39"/>
      <c r="AM113" s="39"/>
    </row>
    <row r="114" spans="17:39" ht="15" customHeight="1">
      <c r="Q114" s="1"/>
      <c r="R114" s="1"/>
      <c r="S114" s="1"/>
      <c r="T114" s="1"/>
      <c r="X114" s="39"/>
      <c r="Y114" s="39"/>
      <c r="Z114" s="39"/>
      <c r="AA114" s="39"/>
      <c r="AB114" s="39"/>
      <c r="AC114" s="39"/>
      <c r="AD114" s="39"/>
      <c r="AE114" s="39"/>
      <c r="AF114" s="39"/>
      <c r="AG114" s="39"/>
      <c r="AH114" s="39"/>
      <c r="AI114" s="39"/>
      <c r="AJ114" s="39"/>
      <c r="AK114" s="39"/>
      <c r="AL114" s="39"/>
      <c r="AM114" s="39"/>
    </row>
    <row r="115" spans="17:39" ht="15" customHeight="1">
      <c r="Q115" s="1"/>
      <c r="R115" s="1"/>
      <c r="S115" s="1"/>
      <c r="T115" s="1"/>
      <c r="X115" s="39"/>
      <c r="Y115" s="39"/>
      <c r="Z115" s="39"/>
      <c r="AA115" s="39"/>
      <c r="AB115" s="39"/>
      <c r="AC115" s="39"/>
      <c r="AD115" s="39"/>
      <c r="AE115" s="39"/>
      <c r="AF115" s="39"/>
      <c r="AG115" s="39"/>
      <c r="AH115" s="39"/>
      <c r="AI115" s="39"/>
      <c r="AJ115" s="39"/>
      <c r="AK115" s="39"/>
      <c r="AL115" s="39"/>
      <c r="AM115" s="39"/>
    </row>
    <row r="116" spans="17:39" ht="15" customHeight="1">
      <c r="Q116" s="1"/>
      <c r="R116" s="1"/>
      <c r="S116" s="1"/>
      <c r="T116" s="1"/>
      <c r="X116" s="39"/>
      <c r="Y116" s="39"/>
      <c r="Z116" s="39"/>
      <c r="AA116" s="39"/>
      <c r="AB116" s="39"/>
      <c r="AC116" s="39"/>
      <c r="AD116" s="39"/>
      <c r="AE116" s="39"/>
      <c r="AF116" s="39"/>
      <c r="AG116" s="39"/>
      <c r="AH116" s="39"/>
      <c r="AI116" s="39"/>
      <c r="AJ116" s="39"/>
      <c r="AK116" s="39"/>
      <c r="AL116" s="39"/>
      <c r="AM116" s="39"/>
    </row>
    <row r="117" spans="17:39" ht="15" customHeight="1">
      <c r="Q117" s="1"/>
      <c r="R117" s="1"/>
      <c r="S117" s="1"/>
      <c r="T117" s="1"/>
      <c r="X117" s="39"/>
      <c r="Y117" s="39"/>
      <c r="Z117" s="39"/>
      <c r="AA117" s="39"/>
      <c r="AB117" s="39"/>
      <c r="AC117" s="39"/>
      <c r="AD117" s="39"/>
      <c r="AE117" s="39"/>
      <c r="AF117" s="39"/>
      <c r="AG117" s="39"/>
      <c r="AH117" s="39"/>
      <c r="AI117" s="39"/>
      <c r="AJ117" s="39"/>
      <c r="AK117" s="39"/>
      <c r="AL117" s="39"/>
      <c r="AM117" s="39"/>
    </row>
    <row r="118" spans="17:39" ht="15" customHeight="1">
      <c r="Q118" s="1"/>
      <c r="R118" s="1"/>
      <c r="S118" s="1"/>
      <c r="T118" s="1"/>
      <c r="X118" s="39"/>
      <c r="Y118" s="39"/>
      <c r="Z118" s="39"/>
      <c r="AA118" s="39"/>
      <c r="AB118" s="39"/>
      <c r="AC118" s="39"/>
      <c r="AD118" s="39"/>
      <c r="AE118" s="39"/>
      <c r="AF118" s="39"/>
      <c r="AG118" s="39"/>
      <c r="AH118" s="39"/>
      <c r="AI118" s="39"/>
      <c r="AJ118" s="39"/>
      <c r="AK118" s="39"/>
      <c r="AL118" s="39"/>
      <c r="AM118" s="39"/>
    </row>
    <row r="119" spans="17:39" ht="15" customHeight="1">
      <c r="Q119" s="1"/>
      <c r="R119" s="1"/>
      <c r="S119" s="1"/>
      <c r="T119" s="1"/>
      <c r="X119" s="39"/>
      <c r="Y119" s="39"/>
      <c r="Z119" s="39"/>
      <c r="AA119" s="39"/>
      <c r="AB119" s="39"/>
      <c r="AC119" s="39"/>
      <c r="AD119" s="39"/>
      <c r="AE119" s="39"/>
      <c r="AF119" s="39"/>
      <c r="AG119" s="39"/>
      <c r="AH119" s="39"/>
      <c r="AI119" s="39"/>
      <c r="AJ119" s="39"/>
      <c r="AK119" s="39"/>
      <c r="AL119" s="39"/>
      <c r="AM119" s="39"/>
    </row>
    <row r="120" spans="15:39" ht="15" customHeight="1">
      <c r="O120" s="1"/>
      <c r="P120" s="1"/>
      <c r="Q120" s="1"/>
      <c r="R120" s="1"/>
      <c r="S120" s="1"/>
      <c r="T120" s="1"/>
      <c r="X120" s="39"/>
      <c r="Y120" s="39"/>
      <c r="Z120" s="39"/>
      <c r="AA120" s="39"/>
      <c r="AB120" s="39"/>
      <c r="AC120" s="39"/>
      <c r="AD120" s="39"/>
      <c r="AE120" s="39"/>
      <c r="AF120" s="39"/>
      <c r="AG120" s="39"/>
      <c r="AH120" s="39"/>
      <c r="AI120" s="39"/>
      <c r="AJ120" s="39"/>
      <c r="AK120" s="39"/>
      <c r="AL120" s="39"/>
      <c r="AM120" s="39"/>
    </row>
    <row r="121" spans="15:20" ht="15" customHeight="1">
      <c r="O121" s="1"/>
      <c r="P121" s="1"/>
      <c r="Q121" s="1"/>
      <c r="R121" s="1"/>
      <c r="S121" s="1"/>
      <c r="T121" s="1"/>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U121"/>
  <sheetViews>
    <sheetView showGridLines="0" zoomScale="85" zoomScaleNormal="85" zoomScalePageLayoutView="0" workbookViewId="0" topLeftCell="A1">
      <selection activeCell="E11" sqref="E11"/>
    </sheetView>
  </sheetViews>
  <sheetFormatPr defaultColWidth="9.140625" defaultRowHeight="12.75"/>
  <cols>
    <col min="2" max="2" width="7.140625" style="39" customWidth="1"/>
    <col min="3" max="3" width="2.7109375" style="0" customWidth="1"/>
    <col min="4" max="4" width="12.8515625" style="0" bestFit="1" customWidth="1"/>
    <col min="5" max="5" width="15.7109375" style="0" bestFit="1" customWidth="1"/>
    <col min="6" max="6" width="16.421875" style="0" customWidth="1"/>
    <col min="7" max="7" width="17.140625" style="0" bestFit="1" customWidth="1"/>
    <col min="8" max="8" width="13.57421875" style="0" customWidth="1"/>
    <col min="9" max="9" width="14.7109375" style="0" customWidth="1"/>
    <col min="10" max="10" width="9.421875" style="0" bestFit="1" customWidth="1"/>
    <col min="11" max="11" width="2.7109375" style="0" customWidth="1"/>
    <col min="12" max="12" width="2.7109375" style="39" customWidth="1"/>
    <col min="13" max="13" width="5.7109375" style="0" customWidth="1"/>
    <col min="14" max="14" width="31.421875" style="0" customWidth="1"/>
    <col min="15" max="15" width="15.57421875" style="0" customWidth="1"/>
    <col min="16" max="17" width="12.7109375" style="0" bestFit="1" customWidth="1"/>
    <col min="18" max="18" width="12.421875" style="0" bestFit="1" customWidth="1"/>
    <col min="19" max="19" width="15.421875" style="0" customWidth="1"/>
    <col min="20" max="20" width="14.57421875" style="0" customWidth="1"/>
    <col min="21" max="21" width="12.421875" style="0" customWidth="1"/>
    <col min="22" max="22" width="6.7109375" style="0" customWidth="1"/>
    <col min="23" max="23" width="11.7109375" style="0" customWidth="1"/>
    <col min="24" max="24" width="13.00390625" style="0" customWidth="1"/>
    <col min="25" max="25" width="11.7109375" style="0" customWidth="1"/>
    <col min="26" max="26" width="13.8515625" style="0" customWidth="1"/>
    <col min="27" max="27" width="11.57421875" style="0" customWidth="1"/>
    <col min="28" max="28" width="13.28125" style="0" customWidth="1"/>
    <col min="29" max="29" width="13.421875" style="0" customWidth="1"/>
    <col min="30" max="30" width="13.28125" style="0" customWidth="1"/>
  </cols>
  <sheetData>
    <row r="1" spans="2:12" ht="105.75" customHeight="1">
      <c r="B1"/>
      <c r="L1"/>
    </row>
    <row r="2" spans="1:47" ht="25.5" customHeight="1">
      <c r="A2" s="40"/>
      <c r="C2" s="39"/>
      <c r="D2" s="39"/>
      <c r="E2" s="39"/>
      <c r="F2" s="39"/>
      <c r="G2" s="39"/>
      <c r="H2" s="39"/>
      <c r="I2" s="39"/>
      <c r="J2" s="39"/>
      <c r="K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row>
    <row r="3" spans="1:47" ht="12.75">
      <c r="A3" s="40"/>
      <c r="C3" s="22"/>
      <c r="D3" s="23"/>
      <c r="E3" s="23"/>
      <c r="F3" s="23"/>
      <c r="G3" s="23"/>
      <c r="H3" s="23"/>
      <c r="I3" s="24"/>
      <c r="J3" s="39"/>
      <c r="K3" s="39"/>
      <c r="L3" s="40"/>
      <c r="M3" s="22"/>
      <c r="N3" s="23"/>
      <c r="O3" s="23"/>
      <c r="P3" s="23"/>
      <c r="Q3" s="23"/>
      <c r="R3" s="23"/>
      <c r="S3" s="23"/>
      <c r="T3" s="23"/>
      <c r="U3" s="23"/>
      <c r="V3" s="24"/>
      <c r="W3" s="39"/>
      <c r="X3" s="39"/>
      <c r="Y3" s="39"/>
      <c r="Z3" s="39"/>
      <c r="AA3" s="39"/>
      <c r="AB3" s="39"/>
      <c r="AC3" s="39"/>
      <c r="AD3" s="39"/>
      <c r="AE3" s="39"/>
      <c r="AF3" s="39"/>
      <c r="AG3" s="39"/>
      <c r="AH3" s="39"/>
      <c r="AI3" s="39"/>
      <c r="AJ3" s="39"/>
      <c r="AK3" s="39"/>
      <c r="AL3" s="39"/>
      <c r="AM3" s="39"/>
      <c r="AN3" s="39"/>
      <c r="AO3" s="39"/>
      <c r="AP3" s="39"/>
      <c r="AQ3" s="39"/>
      <c r="AR3" s="39"/>
      <c r="AS3" s="39"/>
      <c r="AT3" s="39"/>
      <c r="AU3" s="39"/>
    </row>
    <row r="4" spans="1:47" ht="15.75">
      <c r="A4" s="40"/>
      <c r="C4" s="25"/>
      <c r="D4" s="73"/>
      <c r="F4" s="4"/>
      <c r="G4" s="4"/>
      <c r="H4" s="4"/>
      <c r="I4" s="26"/>
      <c r="J4" s="39"/>
      <c r="K4" s="39"/>
      <c r="L4" s="40"/>
      <c r="M4" s="25"/>
      <c r="N4" s="73"/>
      <c r="O4" s="73"/>
      <c r="P4" s="4"/>
      <c r="Q4" s="4"/>
      <c r="R4" s="4"/>
      <c r="S4" s="4"/>
      <c r="T4" s="4"/>
      <c r="U4" s="4"/>
      <c r="V4" s="26"/>
      <c r="W4" s="39"/>
      <c r="X4" s="39"/>
      <c r="Y4" s="39"/>
      <c r="Z4" s="39"/>
      <c r="AA4" s="39"/>
      <c r="AB4" s="39"/>
      <c r="AC4" s="39"/>
      <c r="AD4" s="39"/>
      <c r="AE4" s="39"/>
      <c r="AF4" s="39"/>
      <c r="AG4" s="39"/>
      <c r="AH4" s="39"/>
      <c r="AI4" s="39"/>
      <c r="AJ4" s="39"/>
      <c r="AK4" s="39"/>
      <c r="AL4" s="39"/>
      <c r="AM4" s="39"/>
      <c r="AN4" s="39"/>
      <c r="AO4" s="39"/>
      <c r="AP4" s="39"/>
      <c r="AQ4" s="39"/>
      <c r="AR4" s="39"/>
      <c r="AS4" s="39"/>
      <c r="AT4" s="39"/>
      <c r="AU4" s="39"/>
    </row>
    <row r="5" spans="1:47" ht="15.75">
      <c r="A5" s="40"/>
      <c r="C5" s="25"/>
      <c r="D5" s="73"/>
      <c r="F5" s="4"/>
      <c r="G5" s="4"/>
      <c r="H5" s="4"/>
      <c r="I5" s="26"/>
      <c r="J5" s="39"/>
      <c r="K5" s="39"/>
      <c r="L5" s="40"/>
      <c r="M5" s="25"/>
      <c r="N5" s="73"/>
      <c r="O5" s="73"/>
      <c r="P5" s="4"/>
      <c r="Q5" s="4"/>
      <c r="R5" s="4"/>
      <c r="S5" s="4"/>
      <c r="T5" s="4"/>
      <c r="U5" s="4"/>
      <c r="V5" s="26"/>
      <c r="W5" s="39"/>
      <c r="X5" s="39"/>
      <c r="Y5" s="39"/>
      <c r="Z5" s="39"/>
      <c r="AA5" s="39"/>
      <c r="AB5" s="39"/>
      <c r="AC5" s="39"/>
      <c r="AD5" s="39"/>
      <c r="AE5" s="39"/>
      <c r="AF5" s="39"/>
      <c r="AG5" s="39"/>
      <c r="AH5" s="39"/>
      <c r="AI5" s="39"/>
      <c r="AJ5" s="39"/>
      <c r="AK5" s="39"/>
      <c r="AL5" s="39"/>
      <c r="AM5" s="39"/>
      <c r="AN5" s="39"/>
      <c r="AO5" s="39"/>
      <c r="AP5" s="39"/>
      <c r="AQ5" s="39"/>
      <c r="AR5" s="39"/>
      <c r="AS5" s="39"/>
      <c r="AT5" s="39"/>
      <c r="AU5" s="39"/>
    </row>
    <row r="6" spans="1:47" ht="12.75">
      <c r="A6" s="40"/>
      <c r="C6" s="25"/>
      <c r="D6" s="4"/>
      <c r="E6" s="4"/>
      <c r="F6" s="4"/>
      <c r="G6" s="4"/>
      <c r="H6" s="4"/>
      <c r="I6" s="26"/>
      <c r="J6" s="39"/>
      <c r="K6" s="39"/>
      <c r="L6" s="40"/>
      <c r="M6" s="25"/>
      <c r="N6" s="4"/>
      <c r="O6" s="4"/>
      <c r="P6" s="4"/>
      <c r="Q6" s="4"/>
      <c r="R6" s="4"/>
      <c r="S6" s="4"/>
      <c r="T6" s="4"/>
      <c r="U6" s="4"/>
      <c r="V6" s="26"/>
      <c r="W6" s="39"/>
      <c r="X6" s="39"/>
      <c r="Y6" s="39"/>
      <c r="Z6" s="39"/>
      <c r="AA6" s="39"/>
      <c r="AB6" s="39"/>
      <c r="AC6" s="39"/>
      <c r="AD6" s="39"/>
      <c r="AE6" s="39"/>
      <c r="AF6" s="39"/>
      <c r="AG6" s="39"/>
      <c r="AH6" s="39"/>
      <c r="AI6" s="39"/>
      <c r="AJ6" s="39"/>
      <c r="AK6" s="39"/>
      <c r="AL6" s="39"/>
      <c r="AM6" s="39"/>
      <c r="AN6" s="39"/>
      <c r="AO6" s="39"/>
      <c r="AP6" s="39"/>
      <c r="AQ6" s="39"/>
      <c r="AR6" s="39"/>
      <c r="AS6" s="39"/>
      <c r="AT6" s="39"/>
      <c r="AU6" s="39"/>
    </row>
    <row r="7" spans="1:47" ht="27" customHeight="1">
      <c r="A7" s="40"/>
      <c r="B7" s="99"/>
      <c r="C7" s="25"/>
      <c r="D7" s="4"/>
      <c r="E7" s="4"/>
      <c r="F7" s="4"/>
      <c r="G7" s="4"/>
      <c r="H7" s="4"/>
      <c r="I7" s="26"/>
      <c r="J7" s="39"/>
      <c r="K7" s="39"/>
      <c r="L7" s="40"/>
      <c r="M7" s="25"/>
      <c r="N7" s="4"/>
      <c r="O7" s="4"/>
      <c r="P7" s="4"/>
      <c r="Q7" s="4"/>
      <c r="R7" s="4"/>
      <c r="S7" s="4"/>
      <c r="T7" s="4"/>
      <c r="U7" s="4"/>
      <c r="V7" s="26"/>
      <c r="W7" s="39"/>
      <c r="X7" s="39"/>
      <c r="Y7" s="39"/>
      <c r="Z7" s="39"/>
      <c r="AA7" s="39"/>
      <c r="AB7" s="39"/>
      <c r="AC7" s="39"/>
      <c r="AD7" s="39"/>
      <c r="AE7" s="39"/>
      <c r="AF7" s="39"/>
      <c r="AG7" s="39"/>
      <c r="AH7" s="39"/>
      <c r="AI7" s="39"/>
      <c r="AJ7" s="39"/>
      <c r="AK7" s="39"/>
      <c r="AL7" s="39"/>
      <c r="AM7" s="39"/>
      <c r="AN7" s="39"/>
      <c r="AO7" s="39"/>
      <c r="AP7" s="39"/>
      <c r="AQ7" s="39"/>
      <c r="AR7" s="39"/>
      <c r="AS7" s="39"/>
      <c r="AT7" s="39"/>
      <c r="AU7" s="39"/>
    </row>
    <row r="8" spans="1:47" ht="15" customHeight="1">
      <c r="A8" s="40"/>
      <c r="C8" s="25"/>
      <c r="D8" s="17" t="s">
        <v>0</v>
      </c>
      <c r="E8" s="9" t="s">
        <v>26</v>
      </c>
      <c r="F8" s="9" t="s">
        <v>24</v>
      </c>
      <c r="G8" s="9" t="s">
        <v>23</v>
      </c>
      <c r="H8" s="21" t="s">
        <v>10</v>
      </c>
      <c r="I8" s="26"/>
      <c r="J8" s="39"/>
      <c r="K8" s="39"/>
      <c r="L8" s="41"/>
      <c r="M8" s="30"/>
      <c r="N8" s="90" t="s">
        <v>0</v>
      </c>
      <c r="O8" s="9" t="s">
        <v>26</v>
      </c>
      <c r="P8" s="9" t="s">
        <v>3</v>
      </c>
      <c r="Q8" s="9" t="s">
        <v>25</v>
      </c>
      <c r="R8" s="9" t="s">
        <v>23</v>
      </c>
      <c r="S8" s="9" t="s">
        <v>2</v>
      </c>
      <c r="T8" s="9" t="s">
        <v>24</v>
      </c>
      <c r="U8" s="7" t="s">
        <v>10</v>
      </c>
      <c r="V8" s="26"/>
      <c r="W8" s="39"/>
      <c r="X8" s="39"/>
      <c r="Y8" s="39"/>
      <c r="Z8" s="39"/>
      <c r="AA8" s="39"/>
      <c r="AB8" s="39"/>
      <c r="AC8" s="39"/>
      <c r="AD8" s="39"/>
      <c r="AE8" s="39"/>
      <c r="AF8" s="39"/>
      <c r="AG8" s="39"/>
      <c r="AH8" s="39"/>
      <c r="AI8" s="39"/>
      <c r="AJ8" s="39"/>
      <c r="AK8" s="39"/>
      <c r="AL8" s="39"/>
      <c r="AM8" s="39"/>
      <c r="AN8" s="39"/>
      <c r="AO8" s="39"/>
      <c r="AP8" s="39"/>
      <c r="AQ8" s="39"/>
      <c r="AR8" s="39"/>
      <c r="AS8" s="39"/>
      <c r="AT8" s="39"/>
      <c r="AU8" s="39"/>
    </row>
    <row r="9" spans="1:47" ht="15" customHeight="1">
      <c r="A9" s="40"/>
      <c r="C9" s="25"/>
      <c r="D9" s="17" t="s">
        <v>1</v>
      </c>
      <c r="E9" s="10">
        <f>'Mitoitus _taustaa'!L35</f>
        <v>0.1</v>
      </c>
      <c r="F9" s="10">
        <f>'Mitoitus _taustaa'!L40</f>
        <v>0.3</v>
      </c>
      <c r="G9" s="10">
        <f>'Mitoitus _taustaa'!L38</f>
        <v>0.2</v>
      </c>
      <c r="H9" s="5"/>
      <c r="I9" s="26"/>
      <c r="J9" s="39"/>
      <c r="K9" s="39"/>
      <c r="L9" s="42"/>
      <c r="M9" s="20"/>
      <c r="N9" s="90" t="s">
        <v>1</v>
      </c>
      <c r="O9" s="10">
        <f>'Mitoitus _taustaa'!L35</f>
        <v>0.1</v>
      </c>
      <c r="P9" s="10">
        <f>'Mitoitus _taustaa'!L36</f>
        <v>0.8</v>
      </c>
      <c r="Q9" s="10">
        <f>'Mitoitus _taustaa'!L37</f>
        <v>0.7</v>
      </c>
      <c r="R9" s="10">
        <f>'Mitoitus _taustaa'!L38</f>
        <v>0.2</v>
      </c>
      <c r="S9" s="10">
        <f>'Mitoitus _taustaa'!L39</f>
        <v>0.1</v>
      </c>
      <c r="T9" s="10">
        <f>'Mitoitus _taustaa'!L40</f>
        <v>0.3</v>
      </c>
      <c r="U9" s="4"/>
      <c r="V9" s="26"/>
      <c r="W9" s="39"/>
      <c r="X9" s="39"/>
      <c r="Y9" s="39"/>
      <c r="Z9" s="39"/>
      <c r="AA9" s="39"/>
      <c r="AB9" s="39"/>
      <c r="AC9" s="39"/>
      <c r="AD9" s="39"/>
      <c r="AE9" s="39"/>
      <c r="AF9" s="39"/>
      <c r="AG9" s="39"/>
      <c r="AH9" s="39"/>
      <c r="AI9" s="39"/>
      <c r="AJ9" s="39"/>
      <c r="AK9" s="39"/>
      <c r="AL9" s="39"/>
      <c r="AM9" s="39"/>
      <c r="AN9" s="39"/>
      <c r="AO9" s="39"/>
      <c r="AP9" s="39"/>
      <c r="AQ9" s="39"/>
      <c r="AR9" s="39"/>
      <c r="AS9" s="39"/>
      <c r="AT9" s="39"/>
      <c r="AU9" s="39"/>
    </row>
    <row r="10" spans="1:47" ht="12.75">
      <c r="A10" s="40"/>
      <c r="C10" s="25"/>
      <c r="D10" s="4"/>
      <c r="E10" s="14" t="s">
        <v>11</v>
      </c>
      <c r="F10" s="14" t="s">
        <v>11</v>
      </c>
      <c r="G10" s="14" t="s">
        <v>11</v>
      </c>
      <c r="H10" s="7" t="s">
        <v>12</v>
      </c>
      <c r="I10" s="26"/>
      <c r="J10" s="39"/>
      <c r="K10" s="39"/>
      <c r="L10" s="43"/>
      <c r="M10" s="31"/>
      <c r="N10" s="91"/>
      <c r="O10" s="14" t="s">
        <v>11</v>
      </c>
      <c r="P10" s="14" t="s">
        <v>11</v>
      </c>
      <c r="Q10" s="14" t="s">
        <v>11</v>
      </c>
      <c r="R10" s="14" t="s">
        <v>11</v>
      </c>
      <c r="S10" s="14" t="s">
        <v>11</v>
      </c>
      <c r="T10" s="14" t="s">
        <v>11</v>
      </c>
      <c r="U10" s="7" t="s">
        <v>11</v>
      </c>
      <c r="V10" s="26"/>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row>
    <row r="11" spans="1:47" ht="24.75" customHeight="1">
      <c r="A11" s="40"/>
      <c r="C11" s="25"/>
      <c r="D11" s="4"/>
      <c r="E11" s="15">
        <f>'Mitoitus '!E11</f>
        <v>2411</v>
      </c>
      <c r="F11" s="15">
        <f>'Mitoitus '!F11</f>
        <v>0</v>
      </c>
      <c r="G11" s="15">
        <f>'Mitoitus '!G11</f>
        <v>0</v>
      </c>
      <c r="H11" s="5">
        <f>SUM(E11:G11)</f>
        <v>2411</v>
      </c>
      <c r="I11" s="26"/>
      <c r="J11" s="39"/>
      <c r="K11" s="39"/>
      <c r="L11" s="42"/>
      <c r="M11" s="32"/>
      <c r="N11" s="91"/>
      <c r="O11" s="8">
        <f>'Mitoitus '!O11</f>
        <v>377</v>
      </c>
      <c r="P11" s="8">
        <f>'Mitoitus '!P11</f>
        <v>521</v>
      </c>
      <c r="Q11" s="8">
        <f>'Mitoitus '!Q11</f>
        <v>607</v>
      </c>
      <c r="R11" s="8">
        <f>'Mitoitus '!R11</f>
        <v>157</v>
      </c>
      <c r="S11" s="8">
        <f>'Mitoitus '!S11</f>
        <v>671</v>
      </c>
      <c r="T11" s="8">
        <f>'Mitoitus '!T11</f>
        <v>78</v>
      </c>
      <c r="U11" s="5">
        <f>SUM(O11:T11)</f>
        <v>2411</v>
      </c>
      <c r="V11" s="26"/>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row>
    <row r="12" spans="1:47" ht="15" customHeight="1">
      <c r="A12" s="40"/>
      <c r="C12" s="25"/>
      <c r="D12" s="4"/>
      <c r="E12" s="4"/>
      <c r="F12" s="4"/>
      <c r="G12" s="4"/>
      <c r="H12" s="4"/>
      <c r="I12" s="26"/>
      <c r="J12" s="39"/>
      <c r="K12" s="39"/>
      <c r="L12" s="40"/>
      <c r="M12" s="25"/>
      <c r="N12" s="92"/>
      <c r="O12" s="4"/>
      <c r="P12" s="4"/>
      <c r="Q12" s="4"/>
      <c r="R12" s="4"/>
      <c r="S12" s="4"/>
      <c r="T12" s="4"/>
      <c r="U12" s="4"/>
      <c r="V12" s="26"/>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row>
    <row r="13" spans="1:47" ht="15" customHeight="1">
      <c r="A13" s="40"/>
      <c r="C13" s="25"/>
      <c r="D13" s="4"/>
      <c r="E13" s="4"/>
      <c r="F13" s="4"/>
      <c r="G13" s="4"/>
      <c r="H13" s="4"/>
      <c r="I13" s="26"/>
      <c r="J13" s="39"/>
      <c r="K13" s="39"/>
      <c r="L13" s="40"/>
      <c r="M13" s="25"/>
      <c r="N13" s="92"/>
      <c r="O13" s="6"/>
      <c r="P13" s="33"/>
      <c r="Q13" s="33"/>
      <c r="R13" s="4"/>
      <c r="S13" s="4"/>
      <c r="T13" s="4"/>
      <c r="U13" s="4"/>
      <c r="V13" s="26"/>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row>
    <row r="14" spans="1:47" ht="25.5" customHeight="1">
      <c r="A14" s="40"/>
      <c r="C14" s="25"/>
      <c r="D14" s="4"/>
      <c r="E14" s="27" t="s">
        <v>14</v>
      </c>
      <c r="F14" s="37" t="s">
        <v>15</v>
      </c>
      <c r="G14" s="37" t="s">
        <v>17</v>
      </c>
      <c r="H14" s="37" t="s">
        <v>22</v>
      </c>
      <c r="I14" s="87"/>
      <c r="J14" s="39"/>
      <c r="K14" s="39"/>
      <c r="L14" s="40"/>
      <c r="M14" s="25"/>
      <c r="N14" s="91"/>
      <c r="O14" s="37" t="s">
        <v>14</v>
      </c>
      <c r="P14" s="37" t="s">
        <v>15</v>
      </c>
      <c r="Q14" s="37" t="s">
        <v>17</v>
      </c>
      <c r="R14" s="37" t="s">
        <v>22</v>
      </c>
      <c r="S14" s="4"/>
      <c r="T14" s="4"/>
      <c r="U14" s="4"/>
      <c r="V14" s="26"/>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row>
    <row r="15" spans="1:47" ht="15" customHeight="1">
      <c r="A15" s="40"/>
      <c r="C15" s="25"/>
      <c r="D15" s="4"/>
      <c r="E15" s="9" t="s">
        <v>13</v>
      </c>
      <c r="F15" s="9" t="s">
        <v>16</v>
      </c>
      <c r="G15" s="9" t="s">
        <v>18</v>
      </c>
      <c r="H15" s="9" t="s">
        <v>19</v>
      </c>
      <c r="I15" s="88"/>
      <c r="J15" s="39"/>
      <c r="K15" s="39"/>
      <c r="L15" s="44"/>
      <c r="M15" s="34"/>
      <c r="N15" s="91"/>
      <c r="O15" s="9" t="s">
        <v>13</v>
      </c>
      <c r="P15" s="9" t="s">
        <v>16</v>
      </c>
      <c r="Q15" s="9" t="s">
        <v>18</v>
      </c>
      <c r="R15" s="9" t="s">
        <v>19</v>
      </c>
      <c r="S15" s="4"/>
      <c r="T15" s="4"/>
      <c r="U15" s="4"/>
      <c r="V15" s="26"/>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row>
    <row r="16" spans="1:47" ht="15" customHeight="1">
      <c r="A16" s="40"/>
      <c r="C16" s="25"/>
      <c r="D16" s="17" t="s">
        <v>9</v>
      </c>
      <c r="E16" s="10">
        <f>'Mitoitus _taustaa'!L29</f>
        <v>150</v>
      </c>
      <c r="F16" s="10">
        <f>'Mitoitus _taustaa'!M29</f>
        <v>10</v>
      </c>
      <c r="G16" s="16">
        <f>(E11*E$9+F11*F$9+G11*G$9)*E16/10000</f>
        <v>3.6165</v>
      </c>
      <c r="H16" s="18">
        <f>G16*60*F16/1000</f>
        <v>2.1698999999999997</v>
      </c>
      <c r="I16" s="89"/>
      <c r="J16" s="39"/>
      <c r="K16" s="39"/>
      <c r="L16" s="45"/>
      <c r="M16" s="29"/>
      <c r="N16" s="90" t="s">
        <v>27</v>
      </c>
      <c r="O16" s="10">
        <f>'Mitoitus _taustaa'!L29</f>
        <v>150</v>
      </c>
      <c r="P16" s="10">
        <f>'Mitoitus _taustaa'!M29</f>
        <v>10</v>
      </c>
      <c r="Q16" s="16">
        <f>(O11*O$9+P11*P$9+Q11*Q$9+R11*R$9+S11*S$9+T11*T$9)*O16/10000</f>
        <v>15.0195</v>
      </c>
      <c r="R16" s="18">
        <f>P16*Q16*60/1000</f>
        <v>9.0117</v>
      </c>
      <c r="S16" s="4"/>
      <c r="T16" s="4"/>
      <c r="U16" s="4"/>
      <c r="V16" s="26"/>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row>
    <row r="17" spans="1:47" ht="15" customHeight="1">
      <c r="A17" s="40"/>
      <c r="C17" s="25"/>
      <c r="D17" s="38"/>
      <c r="E17" s="4"/>
      <c r="F17" s="4"/>
      <c r="G17" s="4"/>
      <c r="H17" s="4"/>
      <c r="I17" s="26"/>
      <c r="J17" s="39"/>
      <c r="K17" s="39"/>
      <c r="L17" s="45"/>
      <c r="M17" s="29"/>
      <c r="N17" s="95" t="s">
        <v>36</v>
      </c>
      <c r="O17" s="93">
        <f>'Mitoitus _taustaa'!L30+('Mitoitus _taustaa'!L30/100*'Mitoitus _taustaa'!L43)</f>
        <v>200.4</v>
      </c>
      <c r="P17" s="10">
        <f>'Mitoitus _taustaa'!M30</f>
        <v>30</v>
      </c>
      <c r="Q17" s="16">
        <f>(O11*O$9+F6*P$9+Q11*Q$9+R11*R$9+S11*S$9+T11*T$9)*O17/10000</f>
        <v>11.713379999999997</v>
      </c>
      <c r="R17" s="18">
        <f>P17*Q17*60/1000</f>
        <v>21.084083999999994</v>
      </c>
      <c r="S17" s="4"/>
      <c r="T17" s="4"/>
      <c r="U17" s="4"/>
      <c r="V17" s="26"/>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row>
    <row r="18" spans="1:47" ht="15" customHeight="1">
      <c r="A18" s="40"/>
      <c r="C18" s="25"/>
      <c r="D18" s="4"/>
      <c r="E18" s="4"/>
      <c r="F18" s="4"/>
      <c r="G18" s="4"/>
      <c r="H18" s="4"/>
      <c r="I18" s="26"/>
      <c r="J18" s="39"/>
      <c r="K18" s="39"/>
      <c r="M18" s="25"/>
      <c r="N18" s="17" t="s">
        <v>28</v>
      </c>
      <c r="O18" s="10">
        <f>'Mitoitus _taustaa'!L31</f>
        <v>265</v>
      </c>
      <c r="P18" s="10">
        <f>'Mitoitus _taustaa'!M31</f>
        <v>50</v>
      </c>
      <c r="Q18" s="16">
        <f>(O11*O$9+P11*P$9+Q11*Q$9+R11*R$9+S11*S$9+T11*T$9)*O18/10000</f>
        <v>26.53445</v>
      </c>
      <c r="R18" s="18">
        <f>P18*Q18*60/1000</f>
        <v>79.60335</v>
      </c>
      <c r="S18" s="4"/>
      <c r="T18" s="4"/>
      <c r="U18" s="4"/>
      <c r="V18" s="26"/>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row>
    <row r="19" spans="1:47" ht="15" customHeight="1">
      <c r="A19" s="40"/>
      <c r="C19" s="28"/>
      <c r="D19" s="2"/>
      <c r="E19" s="2"/>
      <c r="F19" s="2"/>
      <c r="G19" s="2"/>
      <c r="H19" s="2"/>
      <c r="I19" s="36"/>
      <c r="J19" s="39"/>
      <c r="K19" s="39"/>
      <c r="M19" s="28"/>
      <c r="N19" s="3"/>
      <c r="O19" s="2"/>
      <c r="P19" s="35"/>
      <c r="Q19" s="35"/>
      <c r="R19" s="2"/>
      <c r="S19" s="2"/>
      <c r="T19" s="2"/>
      <c r="U19" s="2"/>
      <c r="V19" s="36"/>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row>
    <row r="20" spans="1:47" ht="15" customHeight="1">
      <c r="A20" s="40"/>
      <c r="C20" s="40"/>
      <c r="D20" s="40"/>
      <c r="E20" s="40"/>
      <c r="F20" s="40"/>
      <c r="G20" s="40"/>
      <c r="H20" s="40"/>
      <c r="I20" s="40"/>
      <c r="J20" s="40"/>
      <c r="K20" s="40"/>
      <c r="M20" s="40"/>
      <c r="N20" s="43"/>
      <c r="O20" s="40"/>
      <c r="P20" s="59"/>
      <c r="Q20" s="59"/>
      <c r="R20" s="40"/>
      <c r="S20" s="40"/>
      <c r="T20" s="40"/>
      <c r="U20" s="40"/>
      <c r="V20" s="40"/>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row>
    <row r="21" spans="1:47" ht="15" customHeight="1">
      <c r="A21" s="40"/>
      <c r="C21" s="40"/>
      <c r="D21" s="40"/>
      <c r="E21" s="40"/>
      <c r="F21" s="40"/>
      <c r="G21" s="40"/>
      <c r="H21" s="40"/>
      <c r="I21" s="40"/>
      <c r="J21" s="40"/>
      <c r="K21" s="40"/>
      <c r="M21" s="40"/>
      <c r="N21" s="43"/>
      <c r="O21" s="40"/>
      <c r="P21" s="59"/>
      <c r="Q21" s="59"/>
      <c r="R21" s="40"/>
      <c r="S21" s="40"/>
      <c r="T21" s="40"/>
      <c r="U21" s="40"/>
      <c r="V21" s="40"/>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row>
    <row r="22" spans="1:47" ht="15" customHeight="1">
      <c r="A22" s="40"/>
      <c r="C22" s="40"/>
      <c r="D22" s="40"/>
      <c r="E22" s="40"/>
      <c r="F22" s="40"/>
      <c r="G22" s="40"/>
      <c r="H22" s="40"/>
      <c r="I22" s="40"/>
      <c r="J22" s="40"/>
      <c r="K22" s="40"/>
      <c r="M22" s="40"/>
      <c r="N22" s="43"/>
      <c r="O22" s="40"/>
      <c r="P22" s="59"/>
      <c r="Q22" s="59"/>
      <c r="R22" s="40"/>
      <c r="S22" s="40"/>
      <c r="T22" s="40"/>
      <c r="U22" s="40"/>
      <c r="V22" s="40"/>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row>
    <row r="23" spans="1:47" ht="15" customHeight="1">
      <c r="A23" s="40"/>
      <c r="C23" s="22"/>
      <c r="D23" s="23"/>
      <c r="E23" s="23"/>
      <c r="F23" s="79"/>
      <c r="G23" s="79"/>
      <c r="H23" s="79"/>
      <c r="I23" s="80"/>
      <c r="J23" s="40"/>
      <c r="K23" s="40"/>
      <c r="M23" s="40"/>
      <c r="N23" s="43"/>
      <c r="O23" s="40"/>
      <c r="P23" s="59"/>
      <c r="Q23" s="59"/>
      <c r="R23" s="40"/>
      <c r="S23" s="40"/>
      <c r="T23" s="40"/>
      <c r="U23" s="40"/>
      <c r="V23" s="40"/>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row>
    <row r="24" spans="1:47" ht="15" customHeight="1">
      <c r="A24" s="40"/>
      <c r="C24" s="25"/>
      <c r="D24" s="4"/>
      <c r="E24" s="4"/>
      <c r="F24" s="78"/>
      <c r="G24" s="78"/>
      <c r="H24" s="78"/>
      <c r="I24" s="81"/>
      <c r="J24" s="40"/>
      <c r="K24" s="40"/>
      <c r="M24" s="40"/>
      <c r="N24" s="43"/>
      <c r="O24" s="40"/>
      <c r="P24" s="59"/>
      <c r="Q24" s="59"/>
      <c r="R24" s="40"/>
      <c r="S24" s="40"/>
      <c r="T24" s="40"/>
      <c r="U24" s="40"/>
      <c r="V24" s="40"/>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row>
    <row r="25" spans="1:47" ht="15" customHeight="1">
      <c r="A25" s="40"/>
      <c r="C25" s="25"/>
      <c r="D25" s="4"/>
      <c r="E25" s="4"/>
      <c r="F25" s="73"/>
      <c r="G25" s="78"/>
      <c r="H25" s="78"/>
      <c r="I25" s="81"/>
      <c r="J25" s="40"/>
      <c r="K25" s="40"/>
      <c r="M25" s="40"/>
      <c r="N25" s="43"/>
      <c r="O25" s="40"/>
      <c r="P25" s="59"/>
      <c r="Q25" s="59"/>
      <c r="R25" s="40"/>
      <c r="S25" s="40"/>
      <c r="T25" s="46"/>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row>
    <row r="26" spans="1:47" ht="15" customHeight="1">
      <c r="A26" s="40"/>
      <c r="C26" s="25"/>
      <c r="D26" s="4"/>
      <c r="E26" s="4"/>
      <c r="F26" s="78"/>
      <c r="G26" s="78"/>
      <c r="H26" s="78"/>
      <c r="I26" s="81"/>
      <c r="J26" s="40"/>
      <c r="K26" s="40"/>
      <c r="M26" s="40"/>
      <c r="N26" s="43"/>
      <c r="O26" s="40"/>
      <c r="P26" s="59"/>
      <c r="Q26" s="59"/>
      <c r="R26" s="40"/>
      <c r="S26" s="40"/>
      <c r="T26" s="46"/>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row>
    <row r="27" spans="1:47" ht="15" customHeight="1">
      <c r="A27" s="39"/>
      <c r="C27" s="25"/>
      <c r="D27" s="4"/>
      <c r="E27" s="4"/>
      <c r="F27" s="78"/>
      <c r="G27" s="78"/>
      <c r="H27" s="78"/>
      <c r="I27" s="81"/>
      <c r="J27" s="40"/>
      <c r="K27" s="39"/>
      <c r="M27" s="39"/>
      <c r="N27" s="60"/>
      <c r="O27" s="46"/>
      <c r="P27" s="61"/>
      <c r="Q27" s="61"/>
      <c r="R27" s="39"/>
      <c r="S27" s="39"/>
      <c r="T27" s="46"/>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row>
    <row r="28" spans="1:47" ht="15" customHeight="1">
      <c r="A28" s="39"/>
      <c r="C28" s="25"/>
      <c r="D28" s="4"/>
      <c r="E28" s="19"/>
      <c r="F28" s="76" t="s">
        <v>6</v>
      </c>
      <c r="G28" s="77" t="s">
        <v>7</v>
      </c>
      <c r="H28" s="77" t="s">
        <v>8</v>
      </c>
      <c r="I28" s="26"/>
      <c r="J28" s="40"/>
      <c r="K28" s="39"/>
      <c r="M28" s="39"/>
      <c r="N28" s="43"/>
      <c r="O28" s="65"/>
      <c r="P28" s="65"/>
      <c r="Q28" s="65"/>
      <c r="R28" s="39"/>
      <c r="S28" s="39"/>
      <c r="T28" s="46"/>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row>
    <row r="29" spans="1:47" ht="30" customHeight="1">
      <c r="A29" s="39"/>
      <c r="C29" s="25"/>
      <c r="D29" s="4"/>
      <c r="E29" s="75" t="s">
        <v>21</v>
      </c>
      <c r="F29" s="18">
        <f>H16</f>
        <v>2.1698999999999997</v>
      </c>
      <c r="G29" s="18">
        <f>H16</f>
        <v>2.1698999999999997</v>
      </c>
      <c r="H29" s="18">
        <f>H16</f>
        <v>2.1698999999999997</v>
      </c>
      <c r="I29" s="26"/>
      <c r="J29" s="40"/>
      <c r="K29" s="39"/>
      <c r="M29" s="39"/>
      <c r="N29" s="40"/>
      <c r="O29" s="74"/>
      <c r="P29" s="74"/>
      <c r="Q29" s="74"/>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row>
    <row r="30" spans="1:47" ht="19.5" customHeight="1">
      <c r="A30" s="39"/>
      <c r="C30" s="25"/>
      <c r="D30" s="4"/>
      <c r="E30" s="17" t="s">
        <v>5</v>
      </c>
      <c r="F30" s="94">
        <f>R16-H16</f>
        <v>6.841799999999999</v>
      </c>
      <c r="G30" s="94">
        <f>F30</f>
        <v>6.841799999999999</v>
      </c>
      <c r="H30" s="94">
        <f>G30</f>
        <v>6.841799999999999</v>
      </c>
      <c r="I30" s="26"/>
      <c r="J30" s="40"/>
      <c r="K30" s="39"/>
      <c r="M30" s="39"/>
      <c r="N30" s="40"/>
      <c r="O30" s="65"/>
      <c r="P30" s="74"/>
      <c r="Q30" s="74"/>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row>
    <row r="31" spans="1:47" ht="19.5" customHeight="1">
      <c r="A31" s="39"/>
      <c r="C31" s="25"/>
      <c r="D31" s="4"/>
      <c r="E31" s="17" t="s">
        <v>20</v>
      </c>
      <c r="F31" s="84"/>
      <c r="G31" s="18">
        <f>R17-G30-G29</f>
        <v>12.072383999999994</v>
      </c>
      <c r="H31" s="18">
        <f>G31</f>
        <v>12.072383999999994</v>
      </c>
      <c r="I31" s="26"/>
      <c r="J31" s="40"/>
      <c r="K31" s="39"/>
      <c r="M31" s="39"/>
      <c r="N31" s="39"/>
      <c r="O31" s="65"/>
      <c r="P31" s="65"/>
      <c r="Q31" s="74"/>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row>
    <row r="32" spans="1:47" ht="19.5" customHeight="1">
      <c r="A32" s="39"/>
      <c r="C32" s="25"/>
      <c r="D32" s="4"/>
      <c r="E32" s="17" t="s">
        <v>4</v>
      </c>
      <c r="F32" s="85"/>
      <c r="G32" s="86"/>
      <c r="H32" s="18">
        <f>R18-H29-H30-H31</f>
        <v>58.51926600000002</v>
      </c>
      <c r="I32" s="26"/>
      <c r="J32" s="40"/>
      <c r="K32" s="39"/>
      <c r="M32" s="39"/>
      <c r="N32" s="39"/>
      <c r="O32" s="65"/>
      <c r="P32" s="65"/>
      <c r="Q32" s="74"/>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row>
    <row r="33" spans="1:47" ht="15" customHeight="1">
      <c r="A33" s="39"/>
      <c r="C33" s="25"/>
      <c r="D33" s="4"/>
      <c r="E33" s="4"/>
      <c r="F33" s="78"/>
      <c r="G33" s="78"/>
      <c r="H33" s="78"/>
      <c r="I33" s="81"/>
      <c r="J33" s="40"/>
      <c r="K33" s="46"/>
      <c r="L33" s="46"/>
      <c r="M33" s="46"/>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row>
    <row r="34" spans="1:47" ht="15" customHeight="1">
      <c r="A34" s="39"/>
      <c r="C34" s="25"/>
      <c r="D34" s="4"/>
      <c r="E34" s="4"/>
      <c r="F34" s="78"/>
      <c r="G34" s="78"/>
      <c r="H34" s="78"/>
      <c r="I34" s="81"/>
      <c r="J34" s="40"/>
      <c r="K34" s="46"/>
      <c r="L34" s="46"/>
      <c r="M34" s="46"/>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row>
    <row r="35" spans="1:47" ht="15" customHeight="1">
      <c r="A35" s="39"/>
      <c r="C35" s="25"/>
      <c r="D35" s="4"/>
      <c r="E35" s="4"/>
      <c r="F35" s="78"/>
      <c r="G35" s="78"/>
      <c r="H35" s="78"/>
      <c r="I35" s="81"/>
      <c r="J35" s="40"/>
      <c r="K35" s="44"/>
      <c r="L35" s="44"/>
      <c r="M35" s="44"/>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row>
    <row r="36" spans="1:47" ht="15" customHeight="1">
      <c r="A36" s="39"/>
      <c r="C36" s="28"/>
      <c r="D36" s="2"/>
      <c r="E36" s="2"/>
      <c r="F36" s="82"/>
      <c r="G36" s="82"/>
      <c r="H36" s="82"/>
      <c r="I36" s="83"/>
      <c r="J36" s="40"/>
      <c r="K36" s="45"/>
      <c r="L36" s="45"/>
      <c r="M36" s="45"/>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row>
    <row r="37" spans="1:47" ht="15" customHeight="1">
      <c r="A37" s="39"/>
      <c r="C37" s="39"/>
      <c r="D37" s="39"/>
      <c r="E37" s="39"/>
      <c r="F37" s="39"/>
      <c r="G37" s="39"/>
      <c r="H37" s="64"/>
      <c r="I37" s="39"/>
      <c r="J37" s="40"/>
      <c r="K37" s="39"/>
      <c r="L37" s="47"/>
      <c r="M37" s="47"/>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row>
    <row r="38" spans="1:47" ht="15" customHeight="1">
      <c r="A38" s="39"/>
      <c r="C38" s="39"/>
      <c r="D38" s="39"/>
      <c r="E38" s="39"/>
      <c r="F38" s="39"/>
      <c r="G38" s="39"/>
      <c r="H38" s="64"/>
      <c r="I38" s="39"/>
      <c r="J38" s="40"/>
      <c r="K38" s="39"/>
      <c r="L38" s="48"/>
      <c r="M38" s="48"/>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row>
    <row r="39" spans="1:47" ht="15" customHeight="1">
      <c r="A39" s="39"/>
      <c r="C39" s="39"/>
      <c r="D39" s="39"/>
      <c r="E39" s="39"/>
      <c r="F39" s="39"/>
      <c r="G39" s="39"/>
      <c r="H39" s="64"/>
      <c r="I39" s="39"/>
      <c r="J39" s="40"/>
      <c r="K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row>
    <row r="40" spans="1:47" ht="15" customHeight="1">
      <c r="A40" s="39"/>
      <c r="C40" s="39"/>
      <c r="D40" s="39"/>
      <c r="E40" s="39"/>
      <c r="F40" s="39"/>
      <c r="G40" s="39"/>
      <c r="H40" s="64"/>
      <c r="I40" s="39"/>
      <c r="J40" s="40"/>
      <c r="K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row>
    <row r="41" spans="1:47" ht="15" customHeight="1">
      <c r="A41" s="39"/>
      <c r="C41" s="39"/>
      <c r="D41" s="39"/>
      <c r="E41" s="39"/>
      <c r="F41" s="39"/>
      <c r="G41" s="39"/>
      <c r="H41" s="64"/>
      <c r="I41" s="39"/>
      <c r="J41" s="39"/>
      <c r="K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row>
    <row r="42" spans="1:47" ht="15" customHeight="1">
      <c r="A42" s="39"/>
      <c r="C42" s="39"/>
      <c r="D42" s="39"/>
      <c r="E42" s="39"/>
      <c r="F42" s="39"/>
      <c r="G42" s="39"/>
      <c r="H42" s="64"/>
      <c r="I42" s="39"/>
      <c r="J42" s="39"/>
      <c r="K42" s="39"/>
      <c r="M42" s="39"/>
      <c r="N42" s="39"/>
      <c r="O42" s="39"/>
      <c r="P42" s="39"/>
      <c r="Q42" s="39"/>
      <c r="R42" s="39"/>
      <c r="S42" s="39"/>
      <c r="T42" s="39"/>
      <c r="U42" s="39"/>
      <c r="V42" s="65"/>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row>
    <row r="43" spans="1:47" ht="15" customHeight="1">
      <c r="A43" s="39"/>
      <c r="C43" s="39"/>
      <c r="D43" s="39"/>
      <c r="E43" s="62"/>
      <c r="F43" s="62"/>
      <c r="G43" s="64"/>
      <c r="H43" s="64"/>
      <c r="I43" s="39"/>
      <c r="J43" s="39"/>
      <c r="K43" s="39"/>
      <c r="M43" s="39"/>
      <c r="N43" s="39"/>
      <c r="O43" s="39"/>
      <c r="P43" s="39"/>
      <c r="Q43" s="39"/>
      <c r="R43" s="39"/>
      <c r="S43" s="39"/>
      <c r="T43" s="39"/>
      <c r="U43" s="39"/>
      <c r="V43" s="66"/>
      <c r="W43" s="42"/>
      <c r="X43" s="42"/>
      <c r="Y43" s="57"/>
      <c r="Z43" s="39"/>
      <c r="AA43" s="39"/>
      <c r="AB43" s="39"/>
      <c r="AC43" s="39"/>
      <c r="AD43" s="39"/>
      <c r="AE43" s="39"/>
      <c r="AF43" s="39"/>
      <c r="AG43" s="39"/>
      <c r="AH43" s="39"/>
      <c r="AI43" s="39"/>
      <c r="AJ43" s="39"/>
      <c r="AK43" s="39"/>
      <c r="AL43" s="39"/>
      <c r="AM43" s="39"/>
      <c r="AN43" s="39"/>
      <c r="AO43" s="39"/>
      <c r="AP43" s="39"/>
      <c r="AQ43" s="39"/>
      <c r="AR43" s="39"/>
      <c r="AS43" s="39"/>
      <c r="AT43" s="39"/>
      <c r="AU43" s="39"/>
    </row>
    <row r="44" spans="1:47" ht="15" customHeight="1">
      <c r="A44" s="39"/>
      <c r="C44" s="39"/>
      <c r="D44" s="49"/>
      <c r="E44" s="62"/>
      <c r="F44" s="62"/>
      <c r="G44" s="64"/>
      <c r="H44" s="64"/>
      <c r="I44" s="39"/>
      <c r="J44" s="39"/>
      <c r="K44" s="39"/>
      <c r="M44" s="39"/>
      <c r="N44" s="39"/>
      <c r="O44" s="39"/>
      <c r="P44" s="39"/>
      <c r="Q44" s="39"/>
      <c r="R44" s="39"/>
      <c r="S44" s="39"/>
      <c r="T44" s="39"/>
      <c r="U44" s="39"/>
      <c r="V44" s="58"/>
      <c r="W44" s="58"/>
      <c r="X44" s="58"/>
      <c r="Y44" s="57"/>
      <c r="Z44" s="39"/>
      <c r="AA44" s="39"/>
      <c r="AB44" s="39"/>
      <c r="AC44" s="39"/>
      <c r="AD44" s="39"/>
      <c r="AE44" s="39"/>
      <c r="AF44" s="39"/>
      <c r="AG44" s="39"/>
      <c r="AH44" s="39"/>
      <c r="AI44" s="39"/>
      <c r="AJ44" s="39"/>
      <c r="AK44" s="39"/>
      <c r="AL44" s="39"/>
      <c r="AM44" s="39"/>
      <c r="AN44" s="39"/>
      <c r="AO44" s="39"/>
      <c r="AP44" s="39"/>
      <c r="AQ44" s="39"/>
      <c r="AR44" s="39"/>
      <c r="AS44" s="39"/>
      <c r="AT44" s="39"/>
      <c r="AU44" s="39"/>
    </row>
    <row r="45" spans="1:47" ht="15" customHeight="1">
      <c r="A45" s="39"/>
      <c r="C45" s="39"/>
      <c r="D45" s="39"/>
      <c r="E45" s="62"/>
      <c r="F45" s="62"/>
      <c r="G45" s="64"/>
      <c r="H45" s="64"/>
      <c r="I45" s="39"/>
      <c r="J45" s="39"/>
      <c r="K45" s="39"/>
      <c r="M45" s="39"/>
      <c r="N45" s="39"/>
      <c r="O45" s="39"/>
      <c r="P45" s="39"/>
      <c r="Q45" s="39"/>
      <c r="R45" s="39"/>
      <c r="S45" s="39"/>
      <c r="T45" s="39"/>
      <c r="U45" s="39"/>
      <c r="V45" s="58"/>
      <c r="W45" s="58"/>
      <c r="X45" s="58"/>
      <c r="Y45" s="57"/>
      <c r="Z45" s="39"/>
      <c r="AA45" s="39"/>
      <c r="AB45" s="39"/>
      <c r="AC45" s="39"/>
      <c r="AD45" s="39"/>
      <c r="AE45" s="39"/>
      <c r="AF45" s="39"/>
      <c r="AG45" s="39"/>
      <c r="AH45" s="39"/>
      <c r="AI45" s="39"/>
      <c r="AJ45" s="39"/>
      <c r="AK45" s="39"/>
      <c r="AL45" s="39"/>
      <c r="AM45" s="39"/>
      <c r="AN45" s="39"/>
      <c r="AO45" s="39"/>
      <c r="AP45" s="39"/>
      <c r="AQ45" s="39"/>
      <c r="AR45" s="39"/>
      <c r="AS45" s="39"/>
      <c r="AT45" s="39"/>
      <c r="AU45" s="39"/>
    </row>
    <row r="46" spans="1:47" ht="15" customHeight="1">
      <c r="A46" s="39"/>
      <c r="C46" s="39"/>
      <c r="D46" s="39"/>
      <c r="E46" s="62"/>
      <c r="F46" s="62"/>
      <c r="G46" s="64"/>
      <c r="H46" s="64"/>
      <c r="I46" s="39"/>
      <c r="J46" s="39"/>
      <c r="K46" s="39"/>
      <c r="M46" s="39"/>
      <c r="N46" s="39"/>
      <c r="O46" s="39"/>
      <c r="P46" s="39"/>
      <c r="Q46" s="39"/>
      <c r="R46" s="39"/>
      <c r="S46" s="39"/>
      <c r="T46" s="39"/>
      <c r="U46" s="39"/>
      <c r="V46" s="67"/>
      <c r="W46" s="42"/>
      <c r="X46" s="68"/>
      <c r="Y46" s="57"/>
      <c r="Z46" s="39"/>
      <c r="AA46" s="39"/>
      <c r="AB46" s="39"/>
      <c r="AC46" s="39"/>
      <c r="AD46" s="39"/>
      <c r="AE46" s="39"/>
      <c r="AF46" s="39"/>
      <c r="AG46" s="39"/>
      <c r="AH46" s="39"/>
      <c r="AI46" s="39"/>
      <c r="AJ46" s="39"/>
      <c r="AK46" s="39"/>
      <c r="AL46" s="39"/>
      <c r="AM46" s="39"/>
      <c r="AN46" s="39"/>
      <c r="AO46" s="39"/>
      <c r="AP46" s="39"/>
      <c r="AQ46" s="39"/>
      <c r="AR46" s="39"/>
      <c r="AS46" s="39"/>
      <c r="AT46" s="39"/>
      <c r="AU46" s="39"/>
    </row>
    <row r="47" spans="1:39" ht="15" customHeight="1">
      <c r="A47" s="39"/>
      <c r="C47" s="39"/>
      <c r="D47" s="39"/>
      <c r="E47" s="62"/>
      <c r="F47" s="62"/>
      <c r="G47" s="64"/>
      <c r="H47" s="64"/>
      <c r="I47" s="39"/>
      <c r="J47" s="49"/>
      <c r="K47" s="49"/>
      <c r="L47" s="49"/>
      <c r="M47" s="49"/>
      <c r="N47" s="39"/>
      <c r="O47" s="39"/>
      <c r="P47" s="39"/>
      <c r="Q47" s="39"/>
      <c r="R47" s="39"/>
      <c r="S47" s="39"/>
      <c r="T47" s="39"/>
      <c r="U47" s="39"/>
      <c r="V47" s="42"/>
      <c r="W47" s="42"/>
      <c r="X47" s="42"/>
      <c r="Y47" s="57"/>
      <c r="Z47" s="39"/>
      <c r="AA47" s="39"/>
      <c r="AB47" s="39"/>
      <c r="AC47" s="39"/>
      <c r="AD47" s="39"/>
      <c r="AE47" s="39"/>
      <c r="AF47" s="39"/>
      <c r="AG47" s="39"/>
      <c r="AH47" s="39"/>
      <c r="AI47" s="39"/>
      <c r="AJ47" s="39"/>
      <c r="AK47" s="39"/>
      <c r="AL47" s="39"/>
      <c r="AM47" s="39"/>
    </row>
    <row r="48" spans="1:39" ht="15" customHeight="1">
      <c r="A48" s="39"/>
      <c r="C48" s="39"/>
      <c r="D48" s="39"/>
      <c r="E48" s="62"/>
      <c r="F48" s="39"/>
      <c r="G48" s="39"/>
      <c r="H48" s="39"/>
      <c r="I48" s="39"/>
      <c r="J48" s="50"/>
      <c r="K48" s="50"/>
      <c r="L48" s="50"/>
      <c r="M48" s="50"/>
      <c r="N48" s="39"/>
      <c r="O48" s="39"/>
      <c r="P48" s="39"/>
      <c r="Q48" s="39"/>
      <c r="R48" s="39"/>
      <c r="S48" s="39"/>
      <c r="T48" s="39"/>
      <c r="U48" s="39"/>
      <c r="V48" s="67"/>
      <c r="W48" s="42"/>
      <c r="X48" s="42"/>
      <c r="Y48" s="57"/>
      <c r="Z48" s="39"/>
      <c r="AA48" s="39"/>
      <c r="AB48" s="39"/>
      <c r="AC48" s="39"/>
      <c r="AD48" s="39"/>
      <c r="AE48" s="39"/>
      <c r="AF48" s="39"/>
      <c r="AG48" s="39"/>
      <c r="AH48" s="39"/>
      <c r="AI48" s="39"/>
      <c r="AJ48" s="39"/>
      <c r="AK48" s="39"/>
      <c r="AL48" s="39"/>
      <c r="AM48" s="39"/>
    </row>
    <row r="49" spans="1:39" ht="15" customHeight="1">
      <c r="A49" s="39"/>
      <c r="C49" s="39"/>
      <c r="D49" s="39"/>
      <c r="E49" s="39"/>
      <c r="F49" s="39"/>
      <c r="G49" s="39"/>
      <c r="H49" s="39"/>
      <c r="I49" s="39"/>
      <c r="J49" s="50"/>
      <c r="K49" s="50"/>
      <c r="L49" s="50"/>
      <c r="M49" s="50"/>
      <c r="N49" s="39"/>
      <c r="O49" s="39"/>
      <c r="P49" s="39"/>
      <c r="Q49" s="39"/>
      <c r="R49" s="39"/>
      <c r="S49" s="39"/>
      <c r="T49" s="39"/>
      <c r="U49" s="39"/>
      <c r="V49" s="69"/>
      <c r="W49" s="42"/>
      <c r="X49" s="42"/>
      <c r="Y49" s="57"/>
      <c r="Z49" s="39"/>
      <c r="AA49" s="39"/>
      <c r="AB49" s="39"/>
      <c r="AC49" s="39"/>
      <c r="AD49" s="39"/>
      <c r="AE49" s="39"/>
      <c r="AF49" s="39"/>
      <c r="AG49" s="39"/>
      <c r="AH49" s="39"/>
      <c r="AI49" s="39"/>
      <c r="AJ49" s="39"/>
      <c r="AK49" s="39"/>
      <c r="AL49" s="39"/>
      <c r="AM49" s="39"/>
    </row>
    <row r="50" spans="1:39" ht="15" customHeight="1">
      <c r="A50" s="39"/>
      <c r="C50" s="39"/>
      <c r="D50" s="39"/>
      <c r="E50" s="62"/>
      <c r="F50" s="39"/>
      <c r="G50" s="64"/>
      <c r="H50" s="64"/>
      <c r="I50" s="39"/>
      <c r="J50" s="50"/>
      <c r="K50" s="50"/>
      <c r="L50" s="50"/>
      <c r="M50" s="50"/>
      <c r="N50" s="39"/>
      <c r="O50" s="39"/>
      <c r="P50" s="39"/>
      <c r="Q50" s="39"/>
      <c r="R50" s="39"/>
      <c r="S50" s="39"/>
      <c r="T50" s="39"/>
      <c r="U50" s="39"/>
      <c r="V50" s="58"/>
      <c r="W50" s="58"/>
      <c r="X50" s="58"/>
      <c r="Y50" s="57"/>
      <c r="Z50" s="39"/>
      <c r="AA50" s="39"/>
      <c r="AB50" s="39"/>
      <c r="AC50" s="39"/>
      <c r="AD50" s="39"/>
      <c r="AE50" s="39"/>
      <c r="AF50" s="39"/>
      <c r="AG50" s="39"/>
      <c r="AH50" s="39"/>
      <c r="AI50" s="39"/>
      <c r="AJ50" s="39"/>
      <c r="AK50" s="39"/>
      <c r="AL50" s="39"/>
      <c r="AM50" s="39"/>
    </row>
    <row r="51" spans="1:39" ht="15" customHeight="1">
      <c r="A51" s="39"/>
      <c r="C51" s="39"/>
      <c r="D51" s="40"/>
      <c r="E51" s="62"/>
      <c r="F51" s="39"/>
      <c r="G51" s="64"/>
      <c r="H51" s="64"/>
      <c r="I51" s="39"/>
      <c r="J51" s="50"/>
      <c r="K51" s="50"/>
      <c r="L51" s="50"/>
      <c r="M51" s="50"/>
      <c r="N51" s="39"/>
      <c r="O51" s="39"/>
      <c r="P51" s="39"/>
      <c r="Q51" s="39"/>
      <c r="R51" s="39"/>
      <c r="S51" s="39"/>
      <c r="T51" s="39"/>
      <c r="U51" s="39"/>
      <c r="V51" s="67"/>
      <c r="W51" s="42"/>
      <c r="X51" s="68"/>
      <c r="Y51" s="57"/>
      <c r="Z51" s="39"/>
      <c r="AA51" s="39"/>
      <c r="AB51" s="39"/>
      <c r="AC51" s="39"/>
      <c r="AD51" s="39"/>
      <c r="AE51" s="39"/>
      <c r="AF51" s="39"/>
      <c r="AG51" s="39"/>
      <c r="AH51" s="39"/>
      <c r="AI51" s="39"/>
      <c r="AJ51" s="39"/>
      <c r="AK51" s="39"/>
      <c r="AL51" s="39"/>
      <c r="AM51" s="39"/>
    </row>
    <row r="52" spans="1:39" ht="15" customHeight="1">
      <c r="A52" s="39"/>
      <c r="C52" s="39"/>
      <c r="D52" s="52"/>
      <c r="E52" s="62"/>
      <c r="F52" s="39"/>
      <c r="G52" s="64"/>
      <c r="H52" s="64"/>
      <c r="I52" s="39"/>
      <c r="J52" s="39"/>
      <c r="K52" s="39"/>
      <c r="M52" s="39"/>
      <c r="N52" s="39"/>
      <c r="O52" s="46"/>
      <c r="P52" s="39"/>
      <c r="Q52" s="39"/>
      <c r="R52" s="39"/>
      <c r="S52" s="39"/>
      <c r="T52" s="39"/>
      <c r="U52" s="39"/>
      <c r="V52" s="67"/>
      <c r="W52" s="42"/>
      <c r="X52" s="68"/>
      <c r="Y52" s="57"/>
      <c r="Z52" s="39"/>
      <c r="AA52" s="39"/>
      <c r="AB52" s="39"/>
      <c r="AC52" s="39"/>
      <c r="AD52" s="39"/>
      <c r="AE52" s="39"/>
      <c r="AF52" s="39"/>
      <c r="AG52" s="39"/>
      <c r="AH52" s="39"/>
      <c r="AI52" s="39"/>
      <c r="AJ52" s="39"/>
      <c r="AK52" s="39"/>
      <c r="AL52" s="39"/>
      <c r="AM52" s="39"/>
    </row>
    <row r="53" spans="1:39" ht="15" customHeight="1">
      <c r="A53" s="39"/>
      <c r="C53" s="39"/>
      <c r="D53" s="54"/>
      <c r="E53" s="62"/>
      <c r="F53" s="39"/>
      <c r="G53" s="64"/>
      <c r="H53" s="64"/>
      <c r="I53" s="39"/>
      <c r="J53" s="39"/>
      <c r="K53" s="39"/>
      <c r="M53" s="39"/>
      <c r="N53" s="39"/>
      <c r="O53" s="46"/>
      <c r="P53" s="39"/>
      <c r="Q53" s="39"/>
      <c r="R53" s="39"/>
      <c r="S53" s="39"/>
      <c r="T53" s="39"/>
      <c r="U53" s="39"/>
      <c r="V53" s="67"/>
      <c r="W53" s="42"/>
      <c r="X53" s="68"/>
      <c r="Y53" s="57"/>
      <c r="Z53" s="39"/>
      <c r="AA53" s="39"/>
      <c r="AB53" s="39"/>
      <c r="AC53" s="39"/>
      <c r="AD53" s="39"/>
      <c r="AE53" s="39"/>
      <c r="AF53" s="39"/>
      <c r="AG53" s="39"/>
      <c r="AH53" s="39"/>
      <c r="AI53" s="39"/>
      <c r="AJ53" s="39"/>
      <c r="AK53" s="39"/>
      <c r="AL53" s="39"/>
      <c r="AM53" s="39"/>
    </row>
    <row r="54" spans="1:39" ht="15" customHeight="1">
      <c r="A54" s="39"/>
      <c r="C54" s="39"/>
      <c r="D54" s="54"/>
      <c r="E54" s="62"/>
      <c r="F54" s="39"/>
      <c r="G54" s="64"/>
      <c r="H54" s="64"/>
      <c r="I54" s="39"/>
      <c r="J54" s="51"/>
      <c r="K54" s="51"/>
      <c r="L54" s="51"/>
      <c r="M54" s="51"/>
      <c r="N54" s="40"/>
      <c r="O54" s="44"/>
      <c r="P54" s="40"/>
      <c r="Q54" s="40"/>
      <c r="R54" s="40"/>
      <c r="S54" s="40"/>
      <c r="T54" s="40"/>
      <c r="U54" s="40"/>
      <c r="V54" s="42"/>
      <c r="W54" s="42"/>
      <c r="X54" s="42"/>
      <c r="Y54" s="57"/>
      <c r="Z54" s="39"/>
      <c r="AA54" s="39"/>
      <c r="AB54" s="39"/>
      <c r="AC54" s="39"/>
      <c r="AD54" s="39"/>
      <c r="AE54" s="39"/>
      <c r="AF54" s="39"/>
      <c r="AG54" s="39"/>
      <c r="AH54" s="39"/>
      <c r="AI54" s="39"/>
      <c r="AJ54" s="39"/>
      <c r="AK54" s="39"/>
      <c r="AL54" s="39"/>
      <c r="AM54" s="39"/>
    </row>
    <row r="55" spans="1:39" ht="15" customHeight="1">
      <c r="A55" s="39"/>
      <c r="C55" s="39"/>
      <c r="D55" s="54"/>
      <c r="E55" s="62"/>
      <c r="F55" s="39"/>
      <c r="G55" s="64"/>
      <c r="H55" s="64"/>
      <c r="I55" s="39"/>
      <c r="J55" s="52"/>
      <c r="K55" s="52"/>
      <c r="L55" s="52"/>
      <c r="M55" s="52"/>
      <c r="N55" s="40"/>
      <c r="O55" s="44"/>
      <c r="P55" s="40"/>
      <c r="Q55" s="40"/>
      <c r="R55" s="40"/>
      <c r="S55" s="40"/>
      <c r="T55" s="40"/>
      <c r="U55" s="40"/>
      <c r="V55" s="40"/>
      <c r="W55" s="40"/>
      <c r="X55" s="40"/>
      <c r="Y55" s="39"/>
      <c r="Z55" s="39"/>
      <c r="AA55" s="39"/>
      <c r="AB55" s="39"/>
      <c r="AC55" s="39"/>
      <c r="AD55" s="39"/>
      <c r="AE55" s="39"/>
      <c r="AF55" s="39"/>
      <c r="AG55" s="39"/>
      <c r="AH55" s="39"/>
      <c r="AI55" s="39"/>
      <c r="AJ55" s="39"/>
      <c r="AK55" s="39"/>
      <c r="AL55" s="39"/>
      <c r="AM55" s="39"/>
    </row>
    <row r="56" spans="1:39" ht="15" customHeight="1">
      <c r="A56" s="39"/>
      <c r="C56" s="39"/>
      <c r="D56" s="54"/>
      <c r="E56" s="62"/>
      <c r="F56" s="39"/>
      <c r="G56" s="64"/>
      <c r="H56" s="64"/>
      <c r="I56" s="39"/>
      <c r="J56" s="53"/>
      <c r="K56" s="53"/>
      <c r="L56" s="53"/>
      <c r="M56" s="53"/>
      <c r="N56" s="40"/>
      <c r="O56" s="44"/>
      <c r="P56" s="40"/>
      <c r="Q56" s="40"/>
      <c r="R56" s="40"/>
      <c r="S56" s="40"/>
      <c r="T56" s="40"/>
      <c r="U56" s="40"/>
      <c r="V56" s="40"/>
      <c r="W56" s="40"/>
      <c r="X56" s="40"/>
      <c r="Y56" s="39"/>
      <c r="Z56" s="39"/>
      <c r="AA56" s="39"/>
      <c r="AB56" s="39"/>
      <c r="AC56" s="39"/>
      <c r="AD56" s="39"/>
      <c r="AE56" s="39"/>
      <c r="AF56" s="39"/>
      <c r="AG56" s="39"/>
      <c r="AH56" s="39"/>
      <c r="AI56" s="39"/>
      <c r="AJ56" s="39"/>
      <c r="AK56" s="39"/>
      <c r="AL56" s="39"/>
      <c r="AM56" s="39"/>
    </row>
    <row r="57" spans="1:39" ht="15" customHeight="1">
      <c r="A57" s="39"/>
      <c r="C57" s="39"/>
      <c r="D57" s="54"/>
      <c r="E57" s="62"/>
      <c r="F57" s="39"/>
      <c r="G57" s="64"/>
      <c r="H57" s="64"/>
      <c r="I57" s="39"/>
      <c r="J57" s="40"/>
      <c r="K57" s="40"/>
      <c r="L57" s="40"/>
      <c r="M57" s="40"/>
      <c r="N57" s="40"/>
      <c r="O57" s="44"/>
      <c r="P57" s="40"/>
      <c r="Q57" s="40"/>
      <c r="R57" s="40"/>
      <c r="S57" s="40"/>
      <c r="T57" s="40"/>
      <c r="U57" s="40"/>
      <c r="V57" s="40"/>
      <c r="W57" s="40"/>
      <c r="X57" s="40"/>
      <c r="Y57" s="39"/>
      <c r="Z57" s="39"/>
      <c r="AA57" s="39"/>
      <c r="AB57" s="39"/>
      <c r="AC57" s="39"/>
      <c r="AD57" s="39"/>
      <c r="AE57" s="39"/>
      <c r="AF57" s="39"/>
      <c r="AG57" s="39"/>
      <c r="AH57" s="39"/>
      <c r="AI57" s="39"/>
      <c r="AJ57" s="39"/>
      <c r="AK57" s="39"/>
      <c r="AL57" s="39"/>
      <c r="AM57" s="39"/>
    </row>
    <row r="58" spans="1:39" ht="15" customHeight="1">
      <c r="A58" s="39"/>
      <c r="C58" s="39"/>
      <c r="D58" s="54"/>
      <c r="E58" s="62"/>
      <c r="F58" s="39"/>
      <c r="G58" s="64"/>
      <c r="H58" s="64"/>
      <c r="I58" s="39"/>
      <c r="J58" s="40"/>
      <c r="K58" s="40"/>
      <c r="L58" s="40"/>
      <c r="M58" s="40"/>
      <c r="N58" s="40"/>
      <c r="O58" s="44"/>
      <c r="P58" s="40"/>
      <c r="Q58" s="40"/>
      <c r="R58" s="40"/>
      <c r="S58" s="40"/>
      <c r="T58" s="40"/>
      <c r="U58" s="40"/>
      <c r="V58" s="40"/>
      <c r="W58" s="40"/>
      <c r="X58" s="40"/>
      <c r="Y58" s="39"/>
      <c r="Z58" s="39"/>
      <c r="AA58" s="39"/>
      <c r="AB58" s="39"/>
      <c r="AC58" s="39"/>
      <c r="AD58" s="39"/>
      <c r="AE58" s="39"/>
      <c r="AF58" s="39"/>
      <c r="AG58" s="39"/>
      <c r="AH58" s="39"/>
      <c r="AI58" s="39"/>
      <c r="AJ58" s="39"/>
      <c r="AK58" s="39"/>
      <c r="AL58" s="39"/>
      <c r="AM58" s="39"/>
    </row>
    <row r="59" spans="1:39" ht="15" customHeight="1">
      <c r="A59" s="39"/>
      <c r="C59" s="39"/>
      <c r="D59" s="54"/>
      <c r="E59" s="62"/>
      <c r="F59" s="39"/>
      <c r="G59" s="64"/>
      <c r="H59" s="64"/>
      <c r="I59" s="70"/>
      <c r="J59" s="40"/>
      <c r="K59" s="40"/>
      <c r="L59" s="40"/>
      <c r="M59" s="40"/>
      <c r="N59" s="40"/>
      <c r="O59" s="44"/>
      <c r="P59" s="40"/>
      <c r="Q59" s="40"/>
      <c r="R59" s="40"/>
      <c r="S59" s="40"/>
      <c r="T59" s="40"/>
      <c r="U59" s="40"/>
      <c r="V59" s="40"/>
      <c r="W59" s="40"/>
      <c r="X59" s="40"/>
      <c r="Y59" s="39"/>
      <c r="Z59" s="39"/>
      <c r="AA59" s="39"/>
      <c r="AB59" s="39"/>
      <c r="AC59" s="39"/>
      <c r="AD59" s="39"/>
      <c r="AE59" s="39"/>
      <c r="AF59" s="39"/>
      <c r="AG59" s="39"/>
      <c r="AH59" s="39"/>
      <c r="AI59" s="39"/>
      <c r="AJ59" s="39"/>
      <c r="AK59" s="39"/>
      <c r="AL59" s="39"/>
      <c r="AM59" s="39"/>
    </row>
    <row r="60" spans="1:39" ht="10.5" customHeight="1">
      <c r="A60" s="39"/>
      <c r="C60" s="39"/>
      <c r="D60" s="44"/>
      <c r="E60" s="62"/>
      <c r="F60" s="39"/>
      <c r="G60" s="64"/>
      <c r="H60" s="64"/>
      <c r="I60" s="70"/>
      <c r="J60" s="54"/>
      <c r="K60" s="54"/>
      <c r="L60" s="54"/>
      <c r="M60" s="54"/>
      <c r="N60" s="40"/>
      <c r="O60" s="40"/>
      <c r="P60" s="40"/>
      <c r="Q60" s="40"/>
      <c r="R60" s="40"/>
      <c r="S60" s="40"/>
      <c r="T60" s="40"/>
      <c r="U60" s="40"/>
      <c r="V60" s="40"/>
      <c r="W60" s="40"/>
      <c r="X60" s="40"/>
      <c r="Y60" s="39"/>
      <c r="Z60" s="39"/>
      <c r="AA60" s="39"/>
      <c r="AB60" s="39"/>
      <c r="AC60" s="39"/>
      <c r="AD60" s="39"/>
      <c r="AE60" s="39"/>
      <c r="AF60" s="39"/>
      <c r="AG60" s="39"/>
      <c r="AH60" s="39"/>
      <c r="AI60" s="39"/>
      <c r="AJ60" s="39"/>
      <c r="AK60" s="39"/>
      <c r="AL60" s="39"/>
      <c r="AM60" s="39"/>
    </row>
    <row r="61" spans="1:39" ht="4.5" customHeight="1" hidden="1">
      <c r="A61" s="39"/>
      <c r="C61" s="39"/>
      <c r="D61" s="44"/>
      <c r="E61" s="54"/>
      <c r="F61" s="54"/>
      <c r="G61" s="54"/>
      <c r="H61" s="54"/>
      <c r="I61" s="54"/>
      <c r="J61" s="55"/>
      <c r="K61" s="55"/>
      <c r="L61" s="55"/>
      <c r="M61" s="55"/>
      <c r="N61" s="40"/>
      <c r="O61" s="40"/>
      <c r="P61" s="40"/>
      <c r="Q61" s="40"/>
      <c r="R61" s="40"/>
      <c r="S61" s="40"/>
      <c r="T61" s="40"/>
      <c r="U61" s="40"/>
      <c r="V61" s="40"/>
      <c r="W61" s="40"/>
      <c r="X61" s="40"/>
      <c r="Y61" s="39"/>
      <c r="Z61" s="39"/>
      <c r="AA61" s="39"/>
      <c r="AB61" s="39"/>
      <c r="AC61" s="39"/>
      <c r="AD61" s="39"/>
      <c r="AE61" s="39"/>
      <c r="AF61" s="39"/>
      <c r="AG61" s="39"/>
      <c r="AH61" s="39"/>
      <c r="AI61" s="39"/>
      <c r="AJ61" s="39"/>
      <c r="AK61" s="39"/>
      <c r="AL61" s="39"/>
      <c r="AM61" s="39"/>
    </row>
    <row r="62" spans="1:39" ht="26.25" customHeight="1">
      <c r="A62" s="39"/>
      <c r="C62" s="39"/>
      <c r="D62" s="44"/>
      <c r="E62" s="54"/>
      <c r="F62" s="54"/>
      <c r="G62" s="54"/>
      <c r="H62" s="40"/>
      <c r="I62" s="40"/>
      <c r="J62" s="54"/>
      <c r="K62" s="54"/>
      <c r="L62" s="54"/>
      <c r="M62" s="54"/>
      <c r="N62" s="51"/>
      <c r="O62" s="40"/>
      <c r="P62" s="40"/>
      <c r="Q62" s="40"/>
      <c r="R62" s="40"/>
      <c r="S62" s="40"/>
      <c r="T62" s="40"/>
      <c r="U62" s="40"/>
      <c r="V62" s="40"/>
      <c r="W62" s="40"/>
      <c r="X62" s="40"/>
      <c r="Y62" s="39"/>
      <c r="Z62" s="39"/>
      <c r="AA62" s="39"/>
      <c r="AB62" s="39"/>
      <c r="AC62" s="39"/>
      <c r="AD62" s="39"/>
      <c r="AE62" s="39"/>
      <c r="AF62" s="39"/>
      <c r="AG62" s="39"/>
      <c r="AH62" s="39"/>
      <c r="AI62" s="39"/>
      <c r="AJ62" s="39"/>
      <c r="AK62" s="39"/>
      <c r="AL62" s="39"/>
      <c r="AM62" s="39"/>
    </row>
    <row r="63" spans="1:39" ht="15" customHeight="1">
      <c r="A63" s="39"/>
      <c r="C63" s="39"/>
      <c r="D63" s="44"/>
      <c r="E63" s="54"/>
      <c r="F63" s="54"/>
      <c r="G63" s="54"/>
      <c r="H63" s="40"/>
      <c r="I63" s="40"/>
      <c r="J63" s="40"/>
      <c r="K63" s="40"/>
      <c r="L63" s="40"/>
      <c r="M63" s="40"/>
      <c r="N63" s="40"/>
      <c r="O63" s="40"/>
      <c r="P63" s="40"/>
      <c r="Q63" s="40"/>
      <c r="R63" s="40"/>
      <c r="S63" s="40"/>
      <c r="T63" s="40"/>
      <c r="U63" s="40"/>
      <c r="V63" s="40"/>
      <c r="W63" s="40"/>
      <c r="X63" s="40"/>
      <c r="Y63" s="39"/>
      <c r="Z63" s="39"/>
      <c r="AA63" s="39"/>
      <c r="AB63" s="39"/>
      <c r="AC63" s="39"/>
      <c r="AD63" s="39"/>
      <c r="AE63" s="39"/>
      <c r="AF63" s="39"/>
      <c r="AG63" s="39"/>
      <c r="AH63" s="39"/>
      <c r="AI63" s="39"/>
      <c r="AJ63" s="39"/>
      <c r="AK63" s="39"/>
      <c r="AL63" s="39"/>
      <c r="AM63" s="39"/>
    </row>
    <row r="64" spans="1:39" ht="15" customHeight="1">
      <c r="A64" s="39"/>
      <c r="C64" s="39"/>
      <c r="D64" s="54"/>
      <c r="E64" s="54"/>
      <c r="F64" s="54"/>
      <c r="G64" s="54"/>
      <c r="H64" s="40"/>
      <c r="I64" s="40"/>
      <c r="J64" s="54"/>
      <c r="K64" s="54"/>
      <c r="L64" s="54"/>
      <c r="M64" s="54"/>
      <c r="N64" s="71"/>
      <c r="O64" s="40"/>
      <c r="P64" s="40"/>
      <c r="Q64" s="40"/>
      <c r="R64" s="40"/>
      <c r="S64" s="40"/>
      <c r="T64" s="40"/>
      <c r="U64" s="40"/>
      <c r="V64" s="40"/>
      <c r="W64" s="40"/>
      <c r="X64" s="40"/>
      <c r="Y64" s="39"/>
      <c r="Z64" s="39"/>
      <c r="AA64" s="39"/>
      <c r="AB64" s="39"/>
      <c r="AC64" s="39"/>
      <c r="AD64" s="39"/>
      <c r="AE64" s="39"/>
      <c r="AF64" s="39"/>
      <c r="AG64" s="39"/>
      <c r="AH64" s="39"/>
      <c r="AI64" s="39"/>
      <c r="AJ64" s="39"/>
      <c r="AK64" s="39"/>
      <c r="AL64" s="39"/>
      <c r="AM64" s="39"/>
    </row>
    <row r="65" spans="1:39" ht="15" customHeight="1">
      <c r="A65" s="39"/>
      <c r="C65" s="39"/>
      <c r="D65" s="54"/>
      <c r="E65" s="54"/>
      <c r="F65" s="54"/>
      <c r="G65" s="72"/>
      <c r="H65" s="40"/>
      <c r="I65" s="40"/>
      <c r="J65" s="54"/>
      <c r="K65" s="54"/>
      <c r="L65" s="54"/>
      <c r="M65" s="54"/>
      <c r="N65" s="40"/>
      <c r="O65" s="40"/>
      <c r="P65" s="40"/>
      <c r="Q65" s="40"/>
      <c r="R65" s="40"/>
      <c r="S65" s="40"/>
      <c r="T65" s="40"/>
      <c r="U65" s="40"/>
      <c r="V65" s="40"/>
      <c r="W65" s="40"/>
      <c r="X65" s="40"/>
      <c r="Y65" s="39"/>
      <c r="Z65" s="39"/>
      <c r="AA65" s="39"/>
      <c r="AB65" s="39"/>
      <c r="AC65" s="39"/>
      <c r="AD65" s="39"/>
      <c r="AE65" s="39"/>
      <c r="AF65" s="39"/>
      <c r="AG65" s="39"/>
      <c r="AH65" s="39"/>
      <c r="AI65" s="39"/>
      <c r="AJ65" s="39"/>
      <c r="AK65" s="39"/>
      <c r="AL65" s="39"/>
      <c r="AM65" s="39"/>
    </row>
    <row r="66" spans="1:39" ht="15" customHeight="1">
      <c r="A66" s="39"/>
      <c r="C66" s="39"/>
      <c r="D66" s="44"/>
      <c r="E66" s="63"/>
      <c r="F66" s="54"/>
      <c r="G66" s="72"/>
      <c r="H66" s="40"/>
      <c r="I66" s="40"/>
      <c r="J66" s="54"/>
      <c r="K66" s="54"/>
      <c r="L66" s="54"/>
      <c r="M66" s="54"/>
      <c r="N66" s="40"/>
      <c r="O66" s="40"/>
      <c r="P66" s="40"/>
      <c r="Q66" s="40"/>
      <c r="R66" s="40"/>
      <c r="S66" s="40"/>
      <c r="T66" s="40"/>
      <c r="U66" s="40"/>
      <c r="V66" s="40"/>
      <c r="W66" s="40"/>
      <c r="X66" s="40"/>
      <c r="Y66" s="39"/>
      <c r="Z66" s="39"/>
      <c r="AA66" s="39"/>
      <c r="AB66" s="39"/>
      <c r="AC66" s="39"/>
      <c r="AD66" s="39"/>
      <c r="AE66" s="39"/>
      <c r="AF66" s="39"/>
      <c r="AG66" s="39"/>
      <c r="AH66" s="39"/>
      <c r="AI66" s="39"/>
      <c r="AJ66" s="39"/>
      <c r="AK66" s="39"/>
      <c r="AL66" s="39"/>
      <c r="AM66" s="39"/>
    </row>
    <row r="67" spans="1:39" ht="15" customHeight="1">
      <c r="A67" s="39"/>
      <c r="C67" s="39"/>
      <c r="D67" s="44"/>
      <c r="E67" s="63"/>
      <c r="F67" s="54"/>
      <c r="G67" s="72"/>
      <c r="H67" s="40"/>
      <c r="I67" s="40"/>
      <c r="J67" s="56"/>
      <c r="K67" s="56"/>
      <c r="L67" s="56"/>
      <c r="M67" s="56"/>
      <c r="N67" s="40"/>
      <c r="O67" s="40"/>
      <c r="P67" s="40"/>
      <c r="Q67" s="40"/>
      <c r="R67" s="40"/>
      <c r="S67" s="40"/>
      <c r="T67" s="40"/>
      <c r="U67" s="40"/>
      <c r="V67" s="40"/>
      <c r="W67" s="40"/>
      <c r="X67" s="40"/>
      <c r="Y67" s="39"/>
      <c r="Z67" s="39"/>
      <c r="AA67" s="39"/>
      <c r="AB67" s="39"/>
      <c r="AC67" s="39"/>
      <c r="AD67" s="39"/>
      <c r="AE67" s="39"/>
      <c r="AF67" s="39"/>
      <c r="AG67" s="39"/>
      <c r="AH67" s="39"/>
      <c r="AI67" s="39"/>
      <c r="AJ67" s="39"/>
      <c r="AK67" s="39"/>
      <c r="AL67" s="39"/>
      <c r="AM67" s="39"/>
    </row>
    <row r="68" spans="1:39" ht="15" customHeight="1">
      <c r="A68" s="39"/>
      <c r="C68" s="39"/>
      <c r="D68" s="44"/>
      <c r="E68" s="63"/>
      <c r="F68" s="54"/>
      <c r="G68" s="54"/>
      <c r="H68" s="40"/>
      <c r="I68" s="40"/>
      <c r="J68" s="56"/>
      <c r="K68" s="56"/>
      <c r="L68" s="56"/>
      <c r="M68" s="56"/>
      <c r="N68" s="40"/>
      <c r="O68" s="40"/>
      <c r="P68" s="40"/>
      <c r="Q68" s="40"/>
      <c r="R68" s="40"/>
      <c r="S68" s="40"/>
      <c r="T68" s="40"/>
      <c r="U68" s="40"/>
      <c r="V68" s="40"/>
      <c r="W68" s="40"/>
      <c r="X68" s="40"/>
      <c r="Y68" s="39"/>
      <c r="Z68" s="39"/>
      <c r="AA68" s="39"/>
      <c r="AB68" s="39"/>
      <c r="AC68" s="39"/>
      <c r="AD68" s="39"/>
      <c r="AE68" s="39"/>
      <c r="AF68" s="39"/>
      <c r="AG68" s="39"/>
      <c r="AH68" s="39"/>
      <c r="AI68" s="39"/>
      <c r="AJ68" s="39"/>
      <c r="AK68" s="39"/>
      <c r="AL68" s="39"/>
      <c r="AM68" s="39"/>
    </row>
    <row r="69" spans="1:39" ht="15" customHeight="1">
      <c r="A69" s="39"/>
      <c r="C69" s="39"/>
      <c r="D69" s="44"/>
      <c r="E69" s="63"/>
      <c r="F69" s="54"/>
      <c r="G69" s="54"/>
      <c r="H69" s="40"/>
      <c r="I69" s="40"/>
      <c r="J69" s="56"/>
      <c r="K69" s="56"/>
      <c r="L69" s="56"/>
      <c r="M69" s="56"/>
      <c r="N69" s="40"/>
      <c r="O69" s="40"/>
      <c r="P69" s="40"/>
      <c r="Q69" s="40"/>
      <c r="R69" s="40"/>
      <c r="S69" s="40"/>
      <c r="T69" s="40"/>
      <c r="U69" s="40"/>
      <c r="V69" s="40"/>
      <c r="W69" s="40"/>
      <c r="X69" s="40"/>
      <c r="Y69" s="39"/>
      <c r="Z69" s="39"/>
      <c r="AA69" s="39"/>
      <c r="AB69" s="39"/>
      <c r="AC69" s="39"/>
      <c r="AD69" s="39"/>
      <c r="AE69" s="39"/>
      <c r="AF69" s="39"/>
      <c r="AG69" s="39"/>
      <c r="AH69" s="39"/>
      <c r="AI69" s="39"/>
      <c r="AJ69" s="39"/>
      <c r="AK69" s="39"/>
      <c r="AL69" s="39"/>
      <c r="AM69" s="39"/>
    </row>
    <row r="70" spans="1:39" ht="15" customHeight="1">
      <c r="A70" s="39"/>
      <c r="C70" s="39"/>
      <c r="D70" s="44"/>
      <c r="E70" s="63"/>
      <c r="F70" s="54"/>
      <c r="G70" s="54"/>
      <c r="H70" s="40"/>
      <c r="I70" s="40"/>
      <c r="J70" s="56"/>
      <c r="K70" s="56"/>
      <c r="L70" s="56"/>
      <c r="M70" s="56"/>
      <c r="N70" s="40"/>
      <c r="O70" s="40"/>
      <c r="P70" s="40"/>
      <c r="Q70" s="40"/>
      <c r="R70" s="40"/>
      <c r="S70" s="40"/>
      <c r="T70" s="40"/>
      <c r="U70" s="40"/>
      <c r="V70" s="40"/>
      <c r="W70" s="40"/>
      <c r="X70" s="40"/>
      <c r="Y70" s="39"/>
      <c r="Z70" s="39"/>
      <c r="AA70" s="39"/>
      <c r="AB70" s="39"/>
      <c r="AC70" s="39"/>
      <c r="AD70" s="39"/>
      <c r="AE70" s="39"/>
      <c r="AF70" s="39"/>
      <c r="AG70" s="39"/>
      <c r="AH70" s="39"/>
      <c r="AI70" s="39"/>
      <c r="AJ70" s="39"/>
      <c r="AK70" s="39"/>
      <c r="AL70" s="39"/>
      <c r="AM70" s="39"/>
    </row>
    <row r="71" spans="4:39" ht="15" customHeight="1">
      <c r="D71" s="12"/>
      <c r="E71" s="54"/>
      <c r="F71" s="54"/>
      <c r="G71" s="54"/>
      <c r="H71" s="40"/>
      <c r="I71" s="40"/>
      <c r="J71" s="56"/>
      <c r="K71" s="56"/>
      <c r="L71" s="56"/>
      <c r="M71" s="56"/>
      <c r="N71" s="40"/>
      <c r="O71" s="40"/>
      <c r="P71" s="40"/>
      <c r="Q71" s="40"/>
      <c r="R71" s="40"/>
      <c r="S71" s="40"/>
      <c r="T71" s="40"/>
      <c r="U71" s="40"/>
      <c r="V71" s="40"/>
      <c r="W71" s="40"/>
      <c r="X71" s="40"/>
      <c r="Y71" s="39"/>
      <c r="Z71" s="39"/>
      <c r="AA71" s="39"/>
      <c r="AB71" s="39"/>
      <c r="AC71" s="39"/>
      <c r="AD71" s="39"/>
      <c r="AE71" s="39"/>
      <c r="AF71" s="39"/>
      <c r="AG71" s="39"/>
      <c r="AH71" s="39"/>
      <c r="AI71" s="39"/>
      <c r="AJ71" s="39"/>
      <c r="AK71" s="39"/>
      <c r="AL71" s="39"/>
      <c r="AM71" s="39"/>
    </row>
    <row r="72" spans="4:39" ht="15" customHeight="1">
      <c r="D72" s="12"/>
      <c r="E72" s="54"/>
      <c r="F72" s="54"/>
      <c r="G72" s="54"/>
      <c r="H72" s="54"/>
      <c r="I72" s="54"/>
      <c r="J72" s="56"/>
      <c r="K72" s="56"/>
      <c r="L72" s="56"/>
      <c r="M72" s="56"/>
      <c r="N72" s="40"/>
      <c r="O72" s="40"/>
      <c r="P72" s="40"/>
      <c r="Q72" s="40"/>
      <c r="R72" s="40"/>
      <c r="S72" s="40"/>
      <c r="T72" s="40"/>
      <c r="U72" s="40"/>
      <c r="V72" s="40"/>
      <c r="W72" s="40"/>
      <c r="X72" s="40"/>
      <c r="Y72" s="39"/>
      <c r="Z72" s="39"/>
      <c r="AA72" s="39"/>
      <c r="AB72" s="39"/>
      <c r="AC72" s="39"/>
      <c r="AD72" s="39"/>
      <c r="AE72" s="39"/>
      <c r="AF72" s="39"/>
      <c r="AG72" s="39"/>
      <c r="AH72" s="39"/>
      <c r="AI72" s="39"/>
      <c r="AJ72" s="39"/>
      <c r="AK72" s="39"/>
      <c r="AL72" s="39"/>
      <c r="AM72" s="39"/>
    </row>
    <row r="73" spans="4:39" ht="15" customHeight="1">
      <c r="D73" s="12"/>
      <c r="E73" s="54"/>
      <c r="F73" s="54"/>
      <c r="G73" s="54"/>
      <c r="H73" s="54"/>
      <c r="I73" s="54"/>
      <c r="J73" s="56"/>
      <c r="K73" s="56"/>
      <c r="L73" s="56"/>
      <c r="M73" s="56"/>
      <c r="N73" s="40"/>
      <c r="O73" s="40"/>
      <c r="P73" s="40"/>
      <c r="Q73" s="40"/>
      <c r="R73" s="40"/>
      <c r="S73" s="54"/>
      <c r="T73" s="40"/>
      <c r="U73" s="40"/>
      <c r="V73" s="40"/>
      <c r="W73" s="40"/>
      <c r="X73" s="40"/>
      <c r="Y73" s="39"/>
      <c r="Z73" s="39"/>
      <c r="AA73" s="39"/>
      <c r="AB73" s="39"/>
      <c r="AC73" s="39"/>
      <c r="AD73" s="39"/>
      <c r="AE73" s="39"/>
      <c r="AF73" s="39"/>
      <c r="AG73" s="39"/>
      <c r="AH73" s="39"/>
      <c r="AI73" s="39"/>
      <c r="AJ73" s="39"/>
      <c r="AK73" s="39"/>
      <c r="AL73" s="39"/>
      <c r="AM73" s="39"/>
    </row>
    <row r="74" spans="4:39" ht="15" customHeight="1">
      <c r="D74" s="12"/>
      <c r="E74" s="54"/>
      <c r="F74" s="54"/>
      <c r="G74" s="54"/>
      <c r="H74" s="54"/>
      <c r="I74" s="54"/>
      <c r="J74" s="56"/>
      <c r="K74" s="56"/>
      <c r="L74" s="56"/>
      <c r="M74" s="56"/>
      <c r="N74" s="54"/>
      <c r="O74" s="54"/>
      <c r="P74" s="40"/>
      <c r="Q74" s="40"/>
      <c r="R74" s="40"/>
      <c r="S74" s="54"/>
      <c r="T74" s="40"/>
      <c r="U74" s="40"/>
      <c r="V74" s="40"/>
      <c r="W74" s="40"/>
      <c r="X74" s="40"/>
      <c r="Y74" s="39"/>
      <c r="Z74" s="39"/>
      <c r="AA74" s="39"/>
      <c r="AB74" s="39"/>
      <c r="AC74" s="39"/>
      <c r="AD74" s="39"/>
      <c r="AE74" s="39"/>
      <c r="AF74" s="39"/>
      <c r="AG74" s="39"/>
      <c r="AH74" s="39"/>
      <c r="AI74" s="39"/>
      <c r="AJ74" s="39"/>
      <c r="AK74" s="39"/>
      <c r="AL74" s="39"/>
      <c r="AM74" s="39"/>
    </row>
    <row r="75" spans="4:39" ht="15" customHeight="1">
      <c r="D75" s="12"/>
      <c r="E75" s="54"/>
      <c r="F75" s="40"/>
      <c r="G75" s="54"/>
      <c r="H75" s="54"/>
      <c r="I75" s="54"/>
      <c r="J75" s="54"/>
      <c r="K75" s="54"/>
      <c r="L75" s="54"/>
      <c r="M75" s="54"/>
      <c r="N75" s="56"/>
      <c r="O75" s="40"/>
      <c r="P75" s="40"/>
      <c r="Q75" s="40"/>
      <c r="R75" s="40"/>
      <c r="S75" s="54"/>
      <c r="T75" s="40"/>
      <c r="U75" s="40"/>
      <c r="V75" s="40"/>
      <c r="W75" s="40"/>
      <c r="X75" s="40"/>
      <c r="Y75" s="39"/>
      <c r="Z75" s="39"/>
      <c r="AA75" s="39"/>
      <c r="AB75" s="39"/>
      <c r="AC75" s="39"/>
      <c r="AD75" s="39"/>
      <c r="AE75" s="39"/>
      <c r="AF75" s="39"/>
      <c r="AG75" s="39"/>
      <c r="AH75" s="39"/>
      <c r="AI75" s="39"/>
      <c r="AJ75" s="39"/>
      <c r="AK75" s="39"/>
      <c r="AL75" s="39"/>
      <c r="AM75" s="39"/>
    </row>
    <row r="76" spans="4:39" ht="15" customHeight="1">
      <c r="D76" s="12"/>
      <c r="E76" s="54"/>
      <c r="F76" s="40"/>
      <c r="G76" s="54"/>
      <c r="H76" s="54"/>
      <c r="I76" s="54"/>
      <c r="J76" s="54"/>
      <c r="K76" s="54"/>
      <c r="L76" s="54"/>
      <c r="M76" s="54"/>
      <c r="N76" s="56"/>
      <c r="O76" s="40"/>
      <c r="P76" s="40"/>
      <c r="Q76" s="40"/>
      <c r="R76" s="40"/>
      <c r="S76" s="54"/>
      <c r="T76" s="40"/>
      <c r="U76" s="40"/>
      <c r="V76" s="40"/>
      <c r="W76" s="40"/>
      <c r="X76" s="40"/>
      <c r="Y76" s="39"/>
      <c r="Z76" s="39"/>
      <c r="AA76" s="39"/>
      <c r="AB76" s="39"/>
      <c r="AC76" s="39"/>
      <c r="AD76" s="39"/>
      <c r="AE76" s="39"/>
      <c r="AF76" s="39"/>
      <c r="AG76" s="39"/>
      <c r="AH76" s="39"/>
      <c r="AI76" s="39"/>
      <c r="AJ76" s="39"/>
      <c r="AK76" s="39"/>
      <c r="AL76" s="39"/>
      <c r="AM76" s="39"/>
    </row>
    <row r="77" spans="4:39" ht="15" customHeight="1">
      <c r="D77" s="13"/>
      <c r="E77" s="54"/>
      <c r="F77" s="40"/>
      <c r="G77" s="54"/>
      <c r="H77" s="54"/>
      <c r="I77" s="54"/>
      <c r="J77" s="40"/>
      <c r="K77" s="40"/>
      <c r="L77" s="40"/>
      <c r="M77" s="40"/>
      <c r="N77" s="56"/>
      <c r="O77" s="40"/>
      <c r="P77" s="40"/>
      <c r="Q77" s="40"/>
      <c r="R77" s="40"/>
      <c r="S77" s="54"/>
      <c r="T77" s="40"/>
      <c r="U77" s="40"/>
      <c r="V77" s="40"/>
      <c r="W77" s="40"/>
      <c r="X77" s="40"/>
      <c r="Y77" s="39"/>
      <c r="Z77" s="39"/>
      <c r="AA77" s="39"/>
      <c r="AB77" s="39"/>
      <c r="AC77" s="39"/>
      <c r="AD77" s="39"/>
      <c r="AE77" s="39"/>
      <c r="AF77" s="39"/>
      <c r="AG77" s="39"/>
      <c r="AH77" s="39"/>
      <c r="AI77" s="39"/>
      <c r="AJ77" s="39"/>
      <c r="AK77" s="39"/>
      <c r="AL77" s="39"/>
      <c r="AM77" s="39"/>
    </row>
    <row r="78" spans="4:39" ht="15" customHeight="1">
      <c r="D78" s="12"/>
      <c r="E78" s="54"/>
      <c r="F78" s="40"/>
      <c r="G78" s="54"/>
      <c r="H78" s="54"/>
      <c r="I78" s="54"/>
      <c r="J78" s="54"/>
      <c r="K78" s="54"/>
      <c r="L78" s="54"/>
      <c r="M78" s="54"/>
      <c r="N78" s="56"/>
      <c r="O78" s="40"/>
      <c r="P78" s="40"/>
      <c r="Q78" s="40"/>
      <c r="R78" s="40"/>
      <c r="S78" s="54"/>
      <c r="T78" s="40"/>
      <c r="U78" s="40"/>
      <c r="V78" s="40"/>
      <c r="W78" s="40"/>
      <c r="X78" s="40"/>
      <c r="Y78" s="39"/>
      <c r="Z78" s="39"/>
      <c r="AA78" s="39"/>
      <c r="AB78" s="39"/>
      <c r="AC78" s="39"/>
      <c r="AD78" s="39"/>
      <c r="AE78" s="39"/>
      <c r="AF78" s="39"/>
      <c r="AG78" s="39"/>
      <c r="AH78" s="39"/>
      <c r="AI78" s="39"/>
      <c r="AJ78" s="39"/>
      <c r="AK78" s="39"/>
      <c r="AL78" s="39"/>
      <c r="AM78" s="39"/>
    </row>
    <row r="79" spans="4:39" ht="15" customHeight="1">
      <c r="D79" s="12"/>
      <c r="E79" s="54"/>
      <c r="F79" s="40"/>
      <c r="G79" s="54"/>
      <c r="H79" s="54"/>
      <c r="I79" s="54"/>
      <c r="J79" s="54"/>
      <c r="K79" s="54"/>
      <c r="L79" s="54"/>
      <c r="M79" s="54"/>
      <c r="N79" s="56"/>
      <c r="O79" s="40"/>
      <c r="P79" s="40"/>
      <c r="Q79" s="40"/>
      <c r="R79" s="40"/>
      <c r="S79" s="54"/>
      <c r="T79" s="40"/>
      <c r="U79" s="40"/>
      <c r="V79" s="40"/>
      <c r="W79" s="40"/>
      <c r="X79" s="40"/>
      <c r="Y79" s="39"/>
      <c r="Z79" s="39"/>
      <c r="AA79" s="39"/>
      <c r="AB79" s="39"/>
      <c r="AC79" s="39"/>
      <c r="AD79" s="39"/>
      <c r="AE79" s="39"/>
      <c r="AF79" s="39"/>
      <c r="AG79" s="39"/>
      <c r="AH79" s="39"/>
      <c r="AI79" s="39"/>
      <c r="AJ79" s="39"/>
      <c r="AK79" s="39"/>
      <c r="AL79" s="39"/>
      <c r="AM79" s="39"/>
    </row>
    <row r="80" spans="4:39" ht="15" customHeight="1">
      <c r="D80" s="12"/>
      <c r="E80" s="54"/>
      <c r="F80" s="54"/>
      <c r="G80" s="54"/>
      <c r="H80" s="54"/>
      <c r="I80" s="54"/>
      <c r="J80" s="40"/>
      <c r="K80" s="40"/>
      <c r="L80" s="40"/>
      <c r="M80" s="40"/>
      <c r="N80" s="56"/>
      <c r="O80" s="40"/>
      <c r="P80" s="40"/>
      <c r="Q80" s="40"/>
      <c r="R80" s="40"/>
      <c r="S80" s="54"/>
      <c r="T80" s="40"/>
      <c r="U80" s="40"/>
      <c r="V80" s="40"/>
      <c r="W80" s="40"/>
      <c r="X80" s="40"/>
      <c r="Y80" s="39"/>
      <c r="Z80" s="39"/>
      <c r="AA80" s="39"/>
      <c r="AB80" s="39"/>
      <c r="AC80" s="39"/>
      <c r="AD80" s="39"/>
      <c r="AE80" s="39"/>
      <c r="AF80" s="39"/>
      <c r="AG80" s="39"/>
      <c r="AH80" s="39"/>
      <c r="AI80" s="39"/>
      <c r="AJ80" s="39"/>
      <c r="AK80" s="39"/>
      <c r="AL80" s="39"/>
      <c r="AM80" s="39"/>
    </row>
    <row r="81" spans="4:39" ht="15" customHeight="1">
      <c r="D81" s="11"/>
      <c r="E81" s="40"/>
      <c r="F81" s="40"/>
      <c r="G81" s="54"/>
      <c r="H81" s="54"/>
      <c r="I81" s="54"/>
      <c r="J81" s="40"/>
      <c r="K81" s="40"/>
      <c r="L81" s="40"/>
      <c r="M81" s="40"/>
      <c r="N81" s="56"/>
      <c r="O81" s="40"/>
      <c r="P81" s="40"/>
      <c r="Q81" s="40"/>
      <c r="R81" s="40"/>
      <c r="S81" s="54"/>
      <c r="T81" s="40"/>
      <c r="U81" s="40"/>
      <c r="V81" s="40"/>
      <c r="W81" s="40"/>
      <c r="X81" s="40"/>
      <c r="Y81" s="39"/>
      <c r="Z81" s="39"/>
      <c r="AA81" s="39"/>
      <c r="AB81" s="39"/>
      <c r="AC81" s="39"/>
      <c r="AD81" s="39"/>
      <c r="AE81" s="39"/>
      <c r="AF81" s="39"/>
      <c r="AG81" s="39"/>
      <c r="AH81" s="39"/>
      <c r="AI81" s="39"/>
      <c r="AJ81" s="39"/>
      <c r="AK81" s="39"/>
      <c r="AL81" s="39"/>
      <c r="AM81" s="39"/>
    </row>
    <row r="82" spans="4:39" ht="15" customHeight="1">
      <c r="D82" s="12"/>
      <c r="E82" s="54"/>
      <c r="F82" s="54"/>
      <c r="G82" s="54"/>
      <c r="H82" s="54"/>
      <c r="I82" s="54"/>
      <c r="J82" s="40"/>
      <c r="K82" s="40"/>
      <c r="L82" s="40"/>
      <c r="M82" s="40"/>
      <c r="N82" s="56"/>
      <c r="O82" s="40"/>
      <c r="P82" s="40"/>
      <c r="Q82" s="40"/>
      <c r="R82" s="40"/>
      <c r="S82" s="54"/>
      <c r="T82" s="40"/>
      <c r="U82" s="40"/>
      <c r="V82" s="40"/>
      <c r="W82" s="40"/>
      <c r="X82" s="40"/>
      <c r="Y82" s="39"/>
      <c r="Z82" s="39"/>
      <c r="AA82" s="39"/>
      <c r="AB82" s="39"/>
      <c r="AC82" s="39"/>
      <c r="AD82" s="39"/>
      <c r="AE82" s="39"/>
      <c r="AF82" s="39"/>
      <c r="AG82" s="39"/>
      <c r="AH82" s="39"/>
      <c r="AI82" s="39"/>
      <c r="AJ82" s="39"/>
      <c r="AK82" s="39"/>
      <c r="AL82" s="39"/>
      <c r="AM82" s="39"/>
    </row>
    <row r="83" spans="4:39" ht="15" customHeight="1">
      <c r="D83" s="11"/>
      <c r="E83" s="54"/>
      <c r="F83" s="54"/>
      <c r="G83" s="54"/>
      <c r="H83" s="54"/>
      <c r="I83" s="54"/>
      <c r="J83" s="40"/>
      <c r="K83" s="40"/>
      <c r="L83" s="40"/>
      <c r="M83" s="40"/>
      <c r="N83" s="54"/>
      <c r="O83" s="54"/>
      <c r="P83" s="40"/>
      <c r="Q83" s="40"/>
      <c r="R83" s="40"/>
      <c r="S83" s="54"/>
      <c r="T83" s="40"/>
      <c r="U83" s="40"/>
      <c r="V83" s="40"/>
      <c r="W83" s="40"/>
      <c r="X83" s="40"/>
      <c r="Y83" s="39"/>
      <c r="Z83" s="39"/>
      <c r="AA83" s="39"/>
      <c r="AB83" s="39"/>
      <c r="AC83" s="39"/>
      <c r="AD83" s="39"/>
      <c r="AE83" s="39"/>
      <c r="AF83" s="39"/>
      <c r="AG83" s="39"/>
      <c r="AH83" s="39"/>
      <c r="AI83" s="39"/>
      <c r="AJ83" s="39"/>
      <c r="AK83" s="39"/>
      <c r="AL83" s="39"/>
      <c r="AM83" s="39"/>
    </row>
    <row r="84" spans="4:39" ht="15" customHeight="1">
      <c r="D84" s="11"/>
      <c r="E84" s="54"/>
      <c r="F84" s="54"/>
      <c r="G84" s="54"/>
      <c r="H84" s="54"/>
      <c r="I84" s="54"/>
      <c r="J84" s="40"/>
      <c r="K84" s="40"/>
      <c r="L84" s="40"/>
      <c r="M84" s="40"/>
      <c r="N84" s="54"/>
      <c r="O84" s="54"/>
      <c r="P84" s="40"/>
      <c r="Q84" s="40"/>
      <c r="R84" s="40"/>
      <c r="S84" s="54"/>
      <c r="T84" s="40"/>
      <c r="U84" s="40"/>
      <c r="V84" s="40"/>
      <c r="W84" s="40"/>
      <c r="X84" s="40"/>
      <c r="Y84" s="39"/>
      <c r="Z84" s="39"/>
      <c r="AA84" s="39"/>
      <c r="AB84" s="39"/>
      <c r="AC84" s="39"/>
      <c r="AD84" s="39"/>
      <c r="AE84" s="39"/>
      <c r="AF84" s="39"/>
      <c r="AG84" s="39"/>
      <c r="AH84" s="39"/>
      <c r="AI84" s="39"/>
      <c r="AJ84" s="39"/>
      <c r="AK84" s="39"/>
      <c r="AL84" s="39"/>
      <c r="AM84" s="39"/>
    </row>
    <row r="85" spans="4:39" ht="15" customHeight="1">
      <c r="D85" s="11"/>
      <c r="E85" s="40"/>
      <c r="F85" s="54"/>
      <c r="G85" s="54"/>
      <c r="H85" s="54"/>
      <c r="I85" s="54"/>
      <c r="J85" s="54"/>
      <c r="K85" s="54"/>
      <c r="L85" s="54"/>
      <c r="M85" s="54"/>
      <c r="N85" s="40"/>
      <c r="O85" s="40"/>
      <c r="P85" s="40"/>
      <c r="Q85" s="40"/>
      <c r="R85" s="40"/>
      <c r="S85" s="54"/>
      <c r="T85" s="40"/>
      <c r="U85" s="40"/>
      <c r="V85" s="40"/>
      <c r="W85" s="40"/>
      <c r="X85" s="40"/>
      <c r="Y85" s="39"/>
      <c r="Z85" s="39"/>
      <c r="AA85" s="39"/>
      <c r="AB85" s="39"/>
      <c r="AC85" s="39"/>
      <c r="AD85" s="39"/>
      <c r="AE85" s="39"/>
      <c r="AF85" s="39"/>
      <c r="AG85" s="39"/>
      <c r="AH85" s="39"/>
      <c r="AI85" s="39"/>
      <c r="AJ85" s="39"/>
      <c r="AK85" s="39"/>
      <c r="AL85" s="39"/>
      <c r="AM85" s="39"/>
    </row>
    <row r="86" spans="4:39" ht="15" customHeight="1">
      <c r="D86" s="11"/>
      <c r="E86" s="54"/>
      <c r="F86" s="54"/>
      <c r="G86" s="54"/>
      <c r="H86" s="54"/>
      <c r="I86" s="54"/>
      <c r="J86" s="54"/>
      <c r="K86" s="54"/>
      <c r="L86" s="54"/>
      <c r="M86" s="54"/>
      <c r="N86" s="54"/>
      <c r="O86" s="54"/>
      <c r="P86" s="54"/>
      <c r="Q86" s="40"/>
      <c r="R86" s="40"/>
      <c r="S86" s="54"/>
      <c r="T86" s="40"/>
      <c r="U86" s="40"/>
      <c r="V86" s="40"/>
      <c r="W86" s="40"/>
      <c r="X86" s="40"/>
      <c r="Y86" s="39"/>
      <c r="Z86" s="39"/>
      <c r="AA86" s="39"/>
      <c r="AB86" s="39"/>
      <c r="AC86" s="39"/>
      <c r="AD86" s="39"/>
      <c r="AE86" s="39"/>
      <c r="AF86" s="39"/>
      <c r="AG86" s="39"/>
      <c r="AH86" s="39"/>
      <c r="AI86" s="39"/>
      <c r="AJ86" s="39"/>
      <c r="AK86" s="39"/>
      <c r="AL86" s="39"/>
      <c r="AM86" s="39"/>
    </row>
    <row r="87" spans="4:39" ht="15" customHeight="1">
      <c r="D87" s="11"/>
      <c r="E87" s="40"/>
      <c r="F87" s="54"/>
      <c r="G87" s="54"/>
      <c r="H87" s="54"/>
      <c r="I87" s="54"/>
      <c r="J87" s="54"/>
      <c r="K87" s="54"/>
      <c r="L87" s="54"/>
      <c r="M87" s="54"/>
      <c r="N87" s="54"/>
      <c r="O87" s="54"/>
      <c r="P87" s="54"/>
      <c r="Q87" s="40"/>
      <c r="R87" s="40"/>
      <c r="S87" s="54"/>
      <c r="T87" s="40"/>
      <c r="U87" s="40"/>
      <c r="V87" s="40"/>
      <c r="W87" s="40"/>
      <c r="X87" s="40"/>
      <c r="Y87" s="39"/>
      <c r="Z87" s="39"/>
      <c r="AA87" s="39"/>
      <c r="AB87" s="39"/>
      <c r="AC87" s="39"/>
      <c r="AD87" s="39"/>
      <c r="AE87" s="39"/>
      <c r="AF87" s="39"/>
      <c r="AG87" s="39"/>
      <c r="AH87" s="39"/>
      <c r="AI87" s="39"/>
      <c r="AJ87" s="39"/>
      <c r="AK87" s="39"/>
      <c r="AL87" s="39"/>
      <c r="AM87" s="39"/>
    </row>
    <row r="88" spans="4:39" ht="15" customHeight="1">
      <c r="D88" s="11"/>
      <c r="E88" s="40"/>
      <c r="F88" s="54"/>
      <c r="G88" s="54"/>
      <c r="H88" s="54"/>
      <c r="I88" s="54"/>
      <c r="J88" s="54"/>
      <c r="K88" s="54"/>
      <c r="L88" s="54"/>
      <c r="M88" s="54"/>
      <c r="N88" s="54"/>
      <c r="O88" s="54"/>
      <c r="P88" s="54"/>
      <c r="Q88" s="40"/>
      <c r="R88" s="40"/>
      <c r="S88" s="54"/>
      <c r="T88" s="40"/>
      <c r="U88" s="40"/>
      <c r="V88" s="40"/>
      <c r="W88" s="40"/>
      <c r="X88" s="40"/>
      <c r="Y88" s="39"/>
      <c r="Z88" s="39"/>
      <c r="AA88" s="39"/>
      <c r="AB88" s="39"/>
      <c r="AC88" s="39"/>
      <c r="AD88" s="39"/>
      <c r="AE88" s="39"/>
      <c r="AF88" s="39"/>
      <c r="AG88" s="39"/>
      <c r="AH88" s="39"/>
      <c r="AI88" s="39"/>
      <c r="AJ88" s="39"/>
      <c r="AK88" s="39"/>
      <c r="AL88" s="39"/>
      <c r="AM88" s="39"/>
    </row>
    <row r="89" spans="4:39" ht="15" customHeight="1">
      <c r="D89" s="11"/>
      <c r="E89" s="54"/>
      <c r="F89" s="54"/>
      <c r="G89" s="54"/>
      <c r="H89" s="54"/>
      <c r="I89" s="54"/>
      <c r="J89" s="54"/>
      <c r="K89" s="54"/>
      <c r="L89" s="54"/>
      <c r="M89" s="54"/>
      <c r="N89" s="54"/>
      <c r="O89" s="54"/>
      <c r="P89" s="54"/>
      <c r="Q89" s="40"/>
      <c r="R89" s="40"/>
      <c r="S89" s="54"/>
      <c r="T89" s="40"/>
      <c r="U89" s="40"/>
      <c r="V89" s="40"/>
      <c r="W89" s="40"/>
      <c r="X89" s="40"/>
      <c r="Y89" s="39"/>
      <c r="Z89" s="39"/>
      <c r="AA89" s="39"/>
      <c r="AB89" s="39"/>
      <c r="AC89" s="39"/>
      <c r="AD89" s="39"/>
      <c r="AE89" s="39"/>
      <c r="AF89" s="39"/>
      <c r="AG89" s="39"/>
      <c r="AH89" s="39"/>
      <c r="AI89" s="39"/>
      <c r="AJ89" s="39"/>
      <c r="AK89" s="39"/>
      <c r="AL89" s="39"/>
      <c r="AM89" s="39"/>
    </row>
    <row r="90" spans="4:39" ht="15" customHeight="1">
      <c r="D90" s="11"/>
      <c r="E90" s="54"/>
      <c r="F90" s="54"/>
      <c r="G90" s="54"/>
      <c r="H90" s="54"/>
      <c r="I90" s="54"/>
      <c r="J90" s="54"/>
      <c r="K90" s="54"/>
      <c r="L90" s="54"/>
      <c r="M90" s="54"/>
      <c r="N90" s="54"/>
      <c r="O90" s="54"/>
      <c r="P90" s="54"/>
      <c r="Q90" s="40"/>
      <c r="R90" s="40"/>
      <c r="S90" s="54"/>
      <c r="T90" s="40"/>
      <c r="U90" s="40"/>
      <c r="V90" s="40"/>
      <c r="W90" s="40"/>
      <c r="X90" s="40"/>
      <c r="Y90" s="39"/>
      <c r="Z90" s="39"/>
      <c r="AA90" s="39"/>
      <c r="AB90" s="39"/>
      <c r="AC90" s="39"/>
      <c r="AD90" s="39"/>
      <c r="AE90" s="39"/>
      <c r="AF90" s="39"/>
      <c r="AG90" s="39"/>
      <c r="AH90" s="39"/>
      <c r="AI90" s="39"/>
      <c r="AJ90" s="39"/>
      <c r="AK90" s="39"/>
      <c r="AL90" s="39"/>
      <c r="AM90" s="39"/>
    </row>
    <row r="91" spans="4:39" ht="15" customHeight="1">
      <c r="D91" s="11"/>
      <c r="E91" s="54"/>
      <c r="F91" s="54"/>
      <c r="G91" s="54"/>
      <c r="H91" s="54"/>
      <c r="I91" s="54"/>
      <c r="J91" s="54"/>
      <c r="K91" s="54"/>
      <c r="L91" s="54"/>
      <c r="M91" s="54"/>
      <c r="N91" s="54"/>
      <c r="O91" s="54"/>
      <c r="P91" s="54"/>
      <c r="Q91" s="40"/>
      <c r="R91" s="40"/>
      <c r="S91" s="54"/>
      <c r="T91" s="40"/>
      <c r="U91" s="40"/>
      <c r="V91" s="40"/>
      <c r="W91" s="40"/>
      <c r="X91" s="40"/>
      <c r="Y91" s="39"/>
      <c r="Z91" s="39"/>
      <c r="AA91" s="39"/>
      <c r="AB91" s="39"/>
      <c r="AC91" s="39"/>
      <c r="AD91" s="39"/>
      <c r="AE91" s="39"/>
      <c r="AF91" s="39"/>
      <c r="AG91" s="39"/>
      <c r="AH91" s="39"/>
      <c r="AI91" s="39"/>
      <c r="AJ91" s="39"/>
      <c r="AK91" s="39"/>
      <c r="AL91" s="39"/>
      <c r="AM91" s="39"/>
    </row>
    <row r="92" spans="4:39" ht="15" customHeight="1">
      <c r="D92" s="11"/>
      <c r="E92" s="40"/>
      <c r="F92" s="40"/>
      <c r="G92" s="40"/>
      <c r="H92" s="40"/>
      <c r="I92" s="40"/>
      <c r="J92" s="54"/>
      <c r="K92" s="54"/>
      <c r="L92" s="54"/>
      <c r="M92" s="54"/>
      <c r="N92" s="54"/>
      <c r="O92" s="54"/>
      <c r="P92" s="54"/>
      <c r="Q92" s="40"/>
      <c r="R92" s="40"/>
      <c r="S92" s="54"/>
      <c r="T92" s="40"/>
      <c r="U92" s="40"/>
      <c r="V92" s="40"/>
      <c r="W92" s="40"/>
      <c r="X92" s="40"/>
      <c r="Y92" s="39"/>
      <c r="Z92" s="39"/>
      <c r="AA92" s="39"/>
      <c r="AB92" s="39"/>
      <c r="AC92" s="39"/>
      <c r="AD92" s="39"/>
      <c r="AE92" s="39"/>
      <c r="AF92" s="39"/>
      <c r="AG92" s="39"/>
      <c r="AH92" s="39"/>
      <c r="AI92" s="39"/>
      <c r="AJ92" s="39"/>
      <c r="AK92" s="39"/>
      <c r="AL92" s="39"/>
      <c r="AM92" s="39"/>
    </row>
    <row r="93" spans="4:39" ht="15" customHeight="1">
      <c r="D93" s="11"/>
      <c r="E93" s="40"/>
      <c r="F93" s="40"/>
      <c r="G93" s="40"/>
      <c r="H93" s="40"/>
      <c r="I93" s="40"/>
      <c r="J93" s="54"/>
      <c r="K93" s="54"/>
      <c r="L93" s="54"/>
      <c r="M93" s="54"/>
      <c r="N93" s="54"/>
      <c r="O93" s="40"/>
      <c r="P93" s="40"/>
      <c r="Q93" s="40"/>
      <c r="R93" s="40"/>
      <c r="S93" s="54"/>
      <c r="T93" s="40"/>
      <c r="U93" s="40"/>
      <c r="V93" s="40"/>
      <c r="W93" s="40"/>
      <c r="X93" s="40"/>
      <c r="Y93" s="39"/>
      <c r="Z93" s="39"/>
      <c r="AA93" s="39"/>
      <c r="AB93" s="39"/>
      <c r="AC93" s="39"/>
      <c r="AD93" s="39"/>
      <c r="AE93" s="39"/>
      <c r="AF93" s="39"/>
      <c r="AG93" s="39"/>
      <c r="AH93" s="39"/>
      <c r="AI93" s="39"/>
      <c r="AJ93" s="39"/>
      <c r="AK93" s="39"/>
      <c r="AL93" s="39"/>
      <c r="AM93" s="39"/>
    </row>
    <row r="94" spans="4:39" ht="15" customHeight="1">
      <c r="D94" s="11"/>
      <c r="E94" s="40"/>
      <c r="F94" s="40"/>
      <c r="G94" s="40"/>
      <c r="H94" s="40"/>
      <c r="I94" s="40"/>
      <c r="J94" s="54"/>
      <c r="K94" s="54"/>
      <c r="L94" s="54"/>
      <c r="M94" s="54"/>
      <c r="N94" s="54"/>
      <c r="O94" s="40"/>
      <c r="P94" s="40"/>
      <c r="Q94" s="40"/>
      <c r="R94" s="40"/>
      <c r="S94" s="54"/>
      <c r="T94" s="40"/>
      <c r="U94" s="40"/>
      <c r="V94" s="40"/>
      <c r="W94" s="40"/>
      <c r="X94" s="40"/>
      <c r="Y94" s="39"/>
      <c r="Z94" s="39"/>
      <c r="AA94" s="39"/>
      <c r="AB94" s="39"/>
      <c r="AC94" s="39"/>
      <c r="AD94" s="39"/>
      <c r="AE94" s="39"/>
      <c r="AF94" s="39"/>
      <c r="AG94" s="39"/>
      <c r="AH94" s="39"/>
      <c r="AI94" s="39"/>
      <c r="AJ94" s="39"/>
      <c r="AK94" s="39"/>
      <c r="AL94" s="39"/>
      <c r="AM94" s="39"/>
    </row>
    <row r="95" spans="4:39" ht="15" customHeight="1">
      <c r="D95" s="11"/>
      <c r="E95" s="40"/>
      <c r="F95" s="40"/>
      <c r="G95" s="40"/>
      <c r="H95" s="40"/>
      <c r="I95" s="40"/>
      <c r="J95" s="54"/>
      <c r="K95" s="54"/>
      <c r="L95" s="54"/>
      <c r="M95" s="54"/>
      <c r="N95" s="54"/>
      <c r="O95" s="40"/>
      <c r="P95" s="40"/>
      <c r="Q95" s="40"/>
      <c r="R95" s="40"/>
      <c r="S95" s="54"/>
      <c r="T95" s="40"/>
      <c r="U95" s="40"/>
      <c r="V95" s="40"/>
      <c r="W95" s="40"/>
      <c r="X95" s="40"/>
      <c r="Y95" s="39"/>
      <c r="Z95" s="39"/>
      <c r="AA95" s="39"/>
      <c r="AB95" s="39"/>
      <c r="AC95" s="39"/>
      <c r="AD95" s="39"/>
      <c r="AE95" s="39"/>
      <c r="AF95" s="39"/>
      <c r="AG95" s="39"/>
      <c r="AH95" s="39"/>
      <c r="AI95" s="39"/>
      <c r="AJ95" s="39"/>
      <c r="AK95" s="39"/>
      <c r="AL95" s="39"/>
      <c r="AM95" s="39"/>
    </row>
    <row r="96" spans="4:39" ht="15" customHeight="1">
      <c r="D96" s="11"/>
      <c r="E96" s="40"/>
      <c r="F96" s="40"/>
      <c r="G96" s="40"/>
      <c r="H96" s="40"/>
      <c r="I96" s="40"/>
      <c r="J96" s="54"/>
      <c r="K96" s="54"/>
      <c r="L96" s="54"/>
      <c r="M96" s="54"/>
      <c r="N96" s="54"/>
      <c r="O96" s="40"/>
      <c r="P96" s="40"/>
      <c r="Q96" s="40"/>
      <c r="R96" s="40"/>
      <c r="S96" s="54"/>
      <c r="T96" s="40"/>
      <c r="U96" s="40"/>
      <c r="V96" s="40"/>
      <c r="W96" s="40"/>
      <c r="X96" s="40"/>
      <c r="Y96" s="39"/>
      <c r="Z96" s="39"/>
      <c r="AA96" s="39"/>
      <c r="AB96" s="39"/>
      <c r="AC96" s="39"/>
      <c r="AD96" s="39"/>
      <c r="AE96" s="39"/>
      <c r="AF96" s="39"/>
      <c r="AG96" s="39"/>
      <c r="AH96" s="39"/>
      <c r="AI96" s="39"/>
      <c r="AJ96" s="39"/>
      <c r="AK96" s="39"/>
      <c r="AL96" s="39"/>
      <c r="AM96" s="39"/>
    </row>
    <row r="97" spans="4:39" ht="15" customHeight="1">
      <c r="D97" s="11"/>
      <c r="E97" s="40"/>
      <c r="F97" s="40"/>
      <c r="G97" s="40"/>
      <c r="H97" s="40"/>
      <c r="I97" s="40"/>
      <c r="J97" s="54"/>
      <c r="K97" s="54"/>
      <c r="L97" s="54"/>
      <c r="M97" s="54"/>
      <c r="N97" s="54"/>
      <c r="O97" s="40"/>
      <c r="P97" s="40"/>
      <c r="Q97" s="40"/>
      <c r="R97" s="40"/>
      <c r="S97" s="54"/>
      <c r="T97" s="40"/>
      <c r="U97" s="40"/>
      <c r="V97" s="40"/>
      <c r="W97" s="40"/>
      <c r="X97" s="40"/>
      <c r="Y97" s="39"/>
      <c r="Z97" s="39"/>
      <c r="AA97" s="39"/>
      <c r="AB97" s="39"/>
      <c r="AC97" s="39"/>
      <c r="AD97" s="39"/>
      <c r="AE97" s="39"/>
      <c r="AF97" s="39"/>
      <c r="AG97" s="39"/>
      <c r="AH97" s="39"/>
      <c r="AI97" s="39"/>
      <c r="AJ97" s="39"/>
      <c r="AK97" s="39"/>
      <c r="AL97" s="39"/>
      <c r="AM97" s="39"/>
    </row>
    <row r="98" spans="4:39" ht="15" customHeight="1">
      <c r="D98" s="11"/>
      <c r="E98" s="40"/>
      <c r="F98" s="40"/>
      <c r="G98" s="40"/>
      <c r="H98" s="40"/>
      <c r="I98" s="40"/>
      <c r="J98" s="54"/>
      <c r="K98" s="54"/>
      <c r="L98" s="54"/>
      <c r="M98" s="54"/>
      <c r="N98" s="54"/>
      <c r="O98" s="40"/>
      <c r="P98" s="40"/>
      <c r="Q98" s="40"/>
      <c r="R98" s="40"/>
      <c r="S98" s="54"/>
      <c r="T98" s="40"/>
      <c r="U98" s="40"/>
      <c r="V98" s="40"/>
      <c r="W98" s="40"/>
      <c r="X98" s="40"/>
      <c r="Y98" s="39"/>
      <c r="Z98" s="39"/>
      <c r="AA98" s="39"/>
      <c r="AB98" s="39"/>
      <c r="AC98" s="39"/>
      <c r="AD98" s="39"/>
      <c r="AE98" s="39"/>
      <c r="AF98" s="39"/>
      <c r="AG98" s="39"/>
      <c r="AH98" s="39"/>
      <c r="AI98" s="39"/>
      <c r="AJ98" s="39"/>
      <c r="AK98" s="39"/>
      <c r="AL98" s="39"/>
      <c r="AM98" s="39"/>
    </row>
    <row r="99" spans="4:39" ht="15" customHeight="1">
      <c r="D99" s="11"/>
      <c r="E99" s="54"/>
      <c r="F99" s="54"/>
      <c r="G99" s="54"/>
      <c r="H99" s="54"/>
      <c r="I99" s="54"/>
      <c r="J99" s="54"/>
      <c r="K99" s="54"/>
      <c r="L99" s="54"/>
      <c r="M99" s="54"/>
      <c r="N99" s="54"/>
      <c r="O99" s="40"/>
      <c r="P99" s="40"/>
      <c r="Q99" s="40"/>
      <c r="R99" s="40"/>
      <c r="S99" s="54"/>
      <c r="T99" s="40"/>
      <c r="U99" s="40"/>
      <c r="V99" s="40"/>
      <c r="W99" s="40"/>
      <c r="X99" s="40"/>
      <c r="Y99" s="39"/>
      <c r="Z99" s="39"/>
      <c r="AA99" s="39"/>
      <c r="AB99" s="39"/>
      <c r="AC99" s="39"/>
      <c r="AD99" s="39"/>
      <c r="AE99" s="39"/>
      <c r="AF99" s="39"/>
      <c r="AG99" s="39"/>
      <c r="AH99" s="39"/>
      <c r="AI99" s="39"/>
      <c r="AJ99" s="39"/>
      <c r="AK99" s="39"/>
      <c r="AL99" s="39"/>
      <c r="AM99" s="39"/>
    </row>
    <row r="100" spans="4:39" ht="15" customHeight="1">
      <c r="D100" s="11"/>
      <c r="E100" s="40"/>
      <c r="F100" s="40"/>
      <c r="G100" s="40"/>
      <c r="H100" s="40"/>
      <c r="I100" s="40"/>
      <c r="J100" s="54"/>
      <c r="K100" s="54"/>
      <c r="L100" s="54"/>
      <c r="M100" s="54"/>
      <c r="N100" s="54"/>
      <c r="O100" s="40"/>
      <c r="P100" s="40"/>
      <c r="Q100" s="40"/>
      <c r="R100" s="40"/>
      <c r="S100" s="54"/>
      <c r="T100" s="40"/>
      <c r="U100" s="40"/>
      <c r="V100" s="40"/>
      <c r="W100" s="40"/>
      <c r="X100" s="40"/>
      <c r="Y100" s="39"/>
      <c r="Z100" s="39"/>
      <c r="AA100" s="39"/>
      <c r="AB100" s="39"/>
      <c r="AC100" s="39"/>
      <c r="AD100" s="39"/>
      <c r="AE100" s="39"/>
      <c r="AF100" s="39"/>
      <c r="AG100" s="39"/>
      <c r="AH100" s="39"/>
      <c r="AI100" s="39"/>
      <c r="AJ100" s="39"/>
      <c r="AK100" s="39"/>
      <c r="AL100" s="39"/>
      <c r="AM100" s="39"/>
    </row>
    <row r="101" spans="4:39" ht="15" customHeight="1">
      <c r="D101" s="11"/>
      <c r="E101" s="40"/>
      <c r="F101" s="40"/>
      <c r="G101" s="40"/>
      <c r="H101" s="40"/>
      <c r="I101" s="40"/>
      <c r="J101" s="54"/>
      <c r="K101" s="54"/>
      <c r="L101" s="54"/>
      <c r="M101" s="54"/>
      <c r="N101" s="54"/>
      <c r="O101" s="40"/>
      <c r="P101" s="40"/>
      <c r="Q101" s="40"/>
      <c r="R101" s="40"/>
      <c r="S101" s="54"/>
      <c r="T101" s="40"/>
      <c r="U101" s="40"/>
      <c r="V101" s="40"/>
      <c r="W101" s="40"/>
      <c r="X101" s="40"/>
      <c r="Y101" s="39"/>
      <c r="Z101" s="39"/>
      <c r="AA101" s="39"/>
      <c r="AB101" s="39"/>
      <c r="AC101" s="39"/>
      <c r="AD101" s="39"/>
      <c r="AE101" s="39"/>
      <c r="AF101" s="39"/>
      <c r="AG101" s="39"/>
      <c r="AH101" s="39"/>
      <c r="AI101" s="39"/>
      <c r="AJ101" s="39"/>
      <c r="AK101" s="39"/>
      <c r="AL101" s="39"/>
      <c r="AM101" s="39"/>
    </row>
    <row r="102" spans="4:39" ht="15" customHeight="1">
      <c r="D102" s="11"/>
      <c r="E102" s="40"/>
      <c r="F102" s="40"/>
      <c r="G102" s="40"/>
      <c r="H102" s="40"/>
      <c r="I102" s="40"/>
      <c r="J102" s="54"/>
      <c r="K102" s="54"/>
      <c r="L102" s="54"/>
      <c r="M102" s="54"/>
      <c r="N102" s="54"/>
      <c r="O102" s="54"/>
      <c r="P102" s="54"/>
      <c r="Q102" s="54"/>
      <c r="R102" s="54"/>
      <c r="S102" s="54"/>
      <c r="T102" s="40"/>
      <c r="U102" s="40"/>
      <c r="V102" s="40"/>
      <c r="W102" s="40"/>
      <c r="X102" s="40"/>
      <c r="Y102" s="39"/>
      <c r="Z102" s="39"/>
      <c r="AA102" s="39"/>
      <c r="AB102" s="39"/>
      <c r="AC102" s="39"/>
      <c r="AD102" s="39"/>
      <c r="AE102" s="39"/>
      <c r="AF102" s="39"/>
      <c r="AG102" s="39"/>
      <c r="AH102" s="39"/>
      <c r="AI102" s="39"/>
      <c r="AJ102" s="39"/>
      <c r="AK102" s="39"/>
      <c r="AL102" s="39"/>
      <c r="AM102" s="39"/>
    </row>
    <row r="103" spans="4:39" ht="15" customHeight="1">
      <c r="D103" s="11"/>
      <c r="E103" s="40"/>
      <c r="F103" s="40"/>
      <c r="G103" s="40"/>
      <c r="H103" s="40"/>
      <c r="I103" s="40"/>
      <c r="J103" s="40"/>
      <c r="K103" s="40"/>
      <c r="L103" s="40"/>
      <c r="M103" s="40"/>
      <c r="N103" s="54"/>
      <c r="O103" s="54"/>
      <c r="P103" s="54"/>
      <c r="Q103" s="54"/>
      <c r="R103" s="54"/>
      <c r="S103" s="54"/>
      <c r="T103" s="40"/>
      <c r="U103" s="40"/>
      <c r="V103" s="40"/>
      <c r="W103" s="40"/>
      <c r="X103" s="40"/>
      <c r="Y103" s="39"/>
      <c r="Z103" s="39"/>
      <c r="AA103" s="39"/>
      <c r="AB103" s="39"/>
      <c r="AC103" s="39"/>
      <c r="AD103" s="39"/>
      <c r="AE103" s="39"/>
      <c r="AF103" s="39"/>
      <c r="AG103" s="39"/>
      <c r="AH103" s="39"/>
      <c r="AI103" s="39"/>
      <c r="AJ103" s="39"/>
      <c r="AK103" s="39"/>
      <c r="AL103" s="39"/>
      <c r="AM103" s="39"/>
    </row>
    <row r="104" spans="4:39" ht="15" customHeight="1">
      <c r="D104" s="11"/>
      <c r="E104" s="11"/>
      <c r="F104" s="11"/>
      <c r="G104" s="11"/>
      <c r="H104" s="11"/>
      <c r="I104" s="11"/>
      <c r="J104" s="11"/>
      <c r="K104" s="11"/>
      <c r="L104" s="40"/>
      <c r="M104" s="11"/>
      <c r="N104" s="12"/>
      <c r="O104" s="12"/>
      <c r="P104" s="12"/>
      <c r="Q104" s="12"/>
      <c r="R104" s="12"/>
      <c r="S104" s="12"/>
      <c r="T104" s="11"/>
      <c r="U104" s="11"/>
      <c r="V104" s="11"/>
      <c r="W104" s="11"/>
      <c r="X104" s="40"/>
      <c r="Y104" s="39"/>
      <c r="Z104" s="39"/>
      <c r="AA104" s="39"/>
      <c r="AB104" s="39"/>
      <c r="AC104" s="39"/>
      <c r="AD104" s="39"/>
      <c r="AE104" s="39"/>
      <c r="AF104" s="39"/>
      <c r="AG104" s="39"/>
      <c r="AH104" s="39"/>
      <c r="AI104" s="39"/>
      <c r="AJ104" s="39"/>
      <c r="AK104" s="39"/>
      <c r="AL104" s="39"/>
      <c r="AM104" s="39"/>
    </row>
    <row r="105" spans="4:39" ht="15" customHeight="1">
      <c r="D105" s="11"/>
      <c r="E105" s="11"/>
      <c r="F105" s="11"/>
      <c r="G105" s="11"/>
      <c r="H105" s="11"/>
      <c r="I105" s="11"/>
      <c r="J105" s="11"/>
      <c r="K105" s="11"/>
      <c r="L105" s="40"/>
      <c r="M105" s="11"/>
      <c r="N105" s="12"/>
      <c r="O105" s="12"/>
      <c r="P105" s="12"/>
      <c r="Q105" s="12"/>
      <c r="R105" s="12"/>
      <c r="S105" s="12"/>
      <c r="T105" s="11"/>
      <c r="U105" s="11"/>
      <c r="V105" s="11"/>
      <c r="W105" s="11"/>
      <c r="X105" s="40"/>
      <c r="Y105" s="39"/>
      <c r="Z105" s="39"/>
      <c r="AA105" s="39"/>
      <c r="AB105" s="39"/>
      <c r="AC105" s="39"/>
      <c r="AD105" s="39"/>
      <c r="AE105" s="39"/>
      <c r="AF105" s="39"/>
      <c r="AG105" s="39"/>
      <c r="AH105" s="39"/>
      <c r="AI105" s="39"/>
      <c r="AJ105" s="39"/>
      <c r="AK105" s="39"/>
      <c r="AL105" s="39"/>
      <c r="AM105" s="39"/>
    </row>
    <row r="106" spans="4:39" ht="15" customHeight="1">
      <c r="D106" s="11"/>
      <c r="E106" s="11"/>
      <c r="F106" s="11"/>
      <c r="G106" s="11"/>
      <c r="H106" s="11"/>
      <c r="I106" s="11"/>
      <c r="J106" s="11"/>
      <c r="K106" s="11"/>
      <c r="L106" s="40"/>
      <c r="M106" s="11"/>
      <c r="N106" s="12"/>
      <c r="O106" s="12"/>
      <c r="P106" s="12"/>
      <c r="Q106" s="12"/>
      <c r="R106" s="12"/>
      <c r="S106" s="12"/>
      <c r="T106" s="11"/>
      <c r="U106" s="11"/>
      <c r="V106" s="11"/>
      <c r="W106" s="11"/>
      <c r="X106" s="40"/>
      <c r="Y106" s="39"/>
      <c r="Z106" s="39"/>
      <c r="AA106" s="39"/>
      <c r="AB106" s="39"/>
      <c r="AC106" s="39"/>
      <c r="AD106" s="39"/>
      <c r="AE106" s="39"/>
      <c r="AF106" s="39"/>
      <c r="AG106" s="39"/>
      <c r="AH106" s="39"/>
      <c r="AI106" s="39"/>
      <c r="AJ106" s="39"/>
      <c r="AK106" s="39"/>
      <c r="AL106" s="39"/>
      <c r="AM106" s="39"/>
    </row>
    <row r="107" spans="4:39" ht="15" customHeight="1">
      <c r="D107" s="11"/>
      <c r="E107" s="11"/>
      <c r="F107" s="11"/>
      <c r="G107" s="11"/>
      <c r="H107" s="11"/>
      <c r="I107" s="11"/>
      <c r="J107" s="11"/>
      <c r="K107" s="11"/>
      <c r="L107" s="40"/>
      <c r="M107" s="11"/>
      <c r="N107" s="12"/>
      <c r="O107" s="12"/>
      <c r="P107" s="12"/>
      <c r="Q107" s="12"/>
      <c r="R107" s="12"/>
      <c r="S107" s="12"/>
      <c r="T107" s="11"/>
      <c r="U107" s="11"/>
      <c r="V107" s="11"/>
      <c r="W107" s="11"/>
      <c r="X107" s="40"/>
      <c r="Y107" s="39"/>
      <c r="Z107" s="39"/>
      <c r="AA107" s="39"/>
      <c r="AB107" s="39"/>
      <c r="AC107" s="39"/>
      <c r="AD107" s="39"/>
      <c r="AE107" s="39"/>
      <c r="AF107" s="39"/>
      <c r="AG107" s="39"/>
      <c r="AH107" s="39"/>
      <c r="AI107" s="39"/>
      <c r="AJ107" s="39"/>
      <c r="AK107" s="39"/>
      <c r="AL107" s="39"/>
      <c r="AM107" s="39"/>
    </row>
    <row r="108" spans="4:39" ht="15" customHeight="1">
      <c r="D108" s="11"/>
      <c r="E108" s="11"/>
      <c r="F108" s="11"/>
      <c r="G108" s="11"/>
      <c r="H108" s="11"/>
      <c r="I108" s="11"/>
      <c r="J108" s="11"/>
      <c r="K108" s="11"/>
      <c r="L108" s="40"/>
      <c r="M108" s="11"/>
      <c r="N108" s="12"/>
      <c r="O108" s="12"/>
      <c r="P108" s="12"/>
      <c r="Q108" s="12"/>
      <c r="R108" s="12"/>
      <c r="S108" s="12"/>
      <c r="T108" s="11"/>
      <c r="U108" s="11"/>
      <c r="V108" s="11"/>
      <c r="W108" s="11"/>
      <c r="X108" s="40"/>
      <c r="Y108" s="39"/>
      <c r="Z108" s="39"/>
      <c r="AA108" s="39"/>
      <c r="AB108" s="39"/>
      <c r="AC108" s="39"/>
      <c r="AD108" s="39"/>
      <c r="AE108" s="39"/>
      <c r="AF108" s="39"/>
      <c r="AG108" s="39"/>
      <c r="AH108" s="39"/>
      <c r="AI108" s="39"/>
      <c r="AJ108" s="39"/>
      <c r="AK108" s="39"/>
      <c r="AL108" s="39"/>
      <c r="AM108" s="39"/>
    </row>
    <row r="109" spans="4:39" ht="15" customHeight="1">
      <c r="D109" s="11"/>
      <c r="E109" s="11"/>
      <c r="F109" s="11"/>
      <c r="G109" s="11"/>
      <c r="H109" s="11"/>
      <c r="I109" s="11"/>
      <c r="J109" s="11"/>
      <c r="K109" s="11"/>
      <c r="L109" s="40"/>
      <c r="M109" s="11"/>
      <c r="N109" s="12"/>
      <c r="O109" s="12"/>
      <c r="P109" s="12"/>
      <c r="Q109" s="12"/>
      <c r="R109" s="12"/>
      <c r="S109" s="12"/>
      <c r="T109" s="11"/>
      <c r="U109" s="11"/>
      <c r="V109" s="11"/>
      <c r="W109" s="11"/>
      <c r="X109" s="40"/>
      <c r="Y109" s="39"/>
      <c r="Z109" s="39"/>
      <c r="AA109" s="39"/>
      <c r="AB109" s="39"/>
      <c r="AC109" s="39"/>
      <c r="AD109" s="39"/>
      <c r="AE109" s="39"/>
      <c r="AF109" s="39"/>
      <c r="AG109" s="39"/>
      <c r="AH109" s="39"/>
      <c r="AI109" s="39"/>
      <c r="AJ109" s="39"/>
      <c r="AK109" s="39"/>
      <c r="AL109" s="39"/>
      <c r="AM109" s="39"/>
    </row>
    <row r="110" spans="4:39" ht="15" customHeight="1">
      <c r="D110" s="11"/>
      <c r="E110" s="11"/>
      <c r="F110" s="11"/>
      <c r="G110" s="11"/>
      <c r="H110" s="11"/>
      <c r="I110" s="11"/>
      <c r="J110" s="11"/>
      <c r="K110" s="11"/>
      <c r="L110" s="40"/>
      <c r="M110" s="11"/>
      <c r="N110" s="12"/>
      <c r="O110" s="12"/>
      <c r="P110" s="12"/>
      <c r="Q110" s="12"/>
      <c r="R110" s="12"/>
      <c r="S110" s="12"/>
      <c r="T110" s="11"/>
      <c r="U110" s="11"/>
      <c r="V110" s="11"/>
      <c r="W110" s="11"/>
      <c r="X110" s="40"/>
      <c r="Y110" s="39"/>
      <c r="Z110" s="39"/>
      <c r="AA110" s="39"/>
      <c r="AB110" s="39"/>
      <c r="AC110" s="39"/>
      <c r="AD110" s="39"/>
      <c r="AE110" s="39"/>
      <c r="AF110" s="39"/>
      <c r="AG110" s="39"/>
      <c r="AH110" s="39"/>
      <c r="AI110" s="39"/>
      <c r="AJ110" s="39"/>
      <c r="AK110" s="39"/>
      <c r="AL110" s="39"/>
      <c r="AM110" s="39"/>
    </row>
    <row r="111" spans="10:39" ht="15" customHeight="1">
      <c r="J111" s="11"/>
      <c r="K111" s="11"/>
      <c r="L111" s="40"/>
      <c r="M111" s="11"/>
      <c r="N111" s="11"/>
      <c r="O111" s="11"/>
      <c r="P111" s="11"/>
      <c r="Q111" s="11"/>
      <c r="R111" s="11"/>
      <c r="S111" s="11"/>
      <c r="T111" s="11"/>
      <c r="U111" s="11"/>
      <c r="V111" s="11"/>
      <c r="W111" s="11"/>
      <c r="X111" s="40"/>
      <c r="Y111" s="39"/>
      <c r="Z111" s="39"/>
      <c r="AA111" s="39"/>
      <c r="AB111" s="39"/>
      <c r="AC111" s="39"/>
      <c r="AD111" s="39"/>
      <c r="AE111" s="39"/>
      <c r="AF111" s="39"/>
      <c r="AG111" s="39"/>
      <c r="AH111" s="39"/>
      <c r="AI111" s="39"/>
      <c r="AJ111" s="39"/>
      <c r="AK111" s="39"/>
      <c r="AL111" s="39"/>
      <c r="AM111" s="39"/>
    </row>
    <row r="112" spans="10:39" ht="15" customHeight="1">
      <c r="J112" s="11"/>
      <c r="K112" s="11"/>
      <c r="L112" s="40"/>
      <c r="M112" s="11"/>
      <c r="N112" s="11"/>
      <c r="O112" s="11"/>
      <c r="P112" s="11"/>
      <c r="Q112" s="12"/>
      <c r="R112" s="12"/>
      <c r="S112" s="12"/>
      <c r="T112" s="12"/>
      <c r="U112" s="11"/>
      <c r="V112" s="11"/>
      <c r="W112" s="11"/>
      <c r="X112" s="40"/>
      <c r="Y112" s="39"/>
      <c r="Z112" s="39"/>
      <c r="AA112" s="39"/>
      <c r="AB112" s="39"/>
      <c r="AC112" s="39"/>
      <c r="AD112" s="39"/>
      <c r="AE112" s="39"/>
      <c r="AF112" s="39"/>
      <c r="AG112" s="39"/>
      <c r="AH112" s="39"/>
      <c r="AI112" s="39"/>
      <c r="AJ112" s="39"/>
      <c r="AK112" s="39"/>
      <c r="AL112" s="39"/>
      <c r="AM112" s="39"/>
    </row>
    <row r="113" spans="10:39" ht="15" customHeight="1">
      <c r="J113" s="11"/>
      <c r="K113" s="11"/>
      <c r="L113" s="40"/>
      <c r="M113" s="11"/>
      <c r="N113" s="11"/>
      <c r="O113" s="11"/>
      <c r="P113" s="11"/>
      <c r="Q113" s="12"/>
      <c r="R113" s="12"/>
      <c r="S113" s="12"/>
      <c r="T113" s="12"/>
      <c r="U113" s="11"/>
      <c r="V113" s="11"/>
      <c r="W113" s="11"/>
      <c r="X113" s="40"/>
      <c r="Y113" s="39"/>
      <c r="Z113" s="39"/>
      <c r="AA113" s="39"/>
      <c r="AB113" s="39"/>
      <c r="AC113" s="39"/>
      <c r="AD113" s="39"/>
      <c r="AE113" s="39"/>
      <c r="AF113" s="39"/>
      <c r="AG113" s="39"/>
      <c r="AH113" s="39"/>
      <c r="AI113" s="39"/>
      <c r="AJ113" s="39"/>
      <c r="AK113" s="39"/>
      <c r="AL113" s="39"/>
      <c r="AM113" s="39"/>
    </row>
    <row r="114" spans="17:39" ht="15" customHeight="1">
      <c r="Q114" s="1"/>
      <c r="R114" s="1"/>
      <c r="S114" s="1"/>
      <c r="T114" s="1"/>
      <c r="X114" s="39"/>
      <c r="Y114" s="39"/>
      <c r="Z114" s="39"/>
      <c r="AA114" s="39"/>
      <c r="AB114" s="39"/>
      <c r="AC114" s="39"/>
      <c r="AD114" s="39"/>
      <c r="AE114" s="39"/>
      <c r="AF114" s="39"/>
      <c r="AG114" s="39"/>
      <c r="AH114" s="39"/>
      <c r="AI114" s="39"/>
      <c r="AJ114" s="39"/>
      <c r="AK114" s="39"/>
      <c r="AL114" s="39"/>
      <c r="AM114" s="39"/>
    </row>
    <row r="115" spans="17:39" ht="15" customHeight="1">
      <c r="Q115" s="1"/>
      <c r="R115" s="1"/>
      <c r="S115" s="1"/>
      <c r="T115" s="1"/>
      <c r="X115" s="39"/>
      <c r="Y115" s="39"/>
      <c r="Z115" s="39"/>
      <c r="AA115" s="39"/>
      <c r="AB115" s="39"/>
      <c r="AC115" s="39"/>
      <c r="AD115" s="39"/>
      <c r="AE115" s="39"/>
      <c r="AF115" s="39"/>
      <c r="AG115" s="39"/>
      <c r="AH115" s="39"/>
      <c r="AI115" s="39"/>
      <c r="AJ115" s="39"/>
      <c r="AK115" s="39"/>
      <c r="AL115" s="39"/>
      <c r="AM115" s="39"/>
    </row>
    <row r="116" spans="17:39" ht="15" customHeight="1">
      <c r="Q116" s="1"/>
      <c r="R116" s="1"/>
      <c r="S116" s="1"/>
      <c r="T116" s="1"/>
      <c r="X116" s="39"/>
      <c r="Y116" s="39"/>
      <c r="Z116" s="39"/>
      <c r="AA116" s="39"/>
      <c r="AB116" s="39"/>
      <c r="AC116" s="39"/>
      <c r="AD116" s="39"/>
      <c r="AE116" s="39"/>
      <c r="AF116" s="39"/>
      <c r="AG116" s="39"/>
      <c r="AH116" s="39"/>
      <c r="AI116" s="39"/>
      <c r="AJ116" s="39"/>
      <c r="AK116" s="39"/>
      <c r="AL116" s="39"/>
      <c r="AM116" s="39"/>
    </row>
    <row r="117" spans="17:39" ht="15" customHeight="1">
      <c r="Q117" s="1"/>
      <c r="R117" s="1"/>
      <c r="S117" s="1"/>
      <c r="T117" s="1"/>
      <c r="X117" s="39"/>
      <c r="Y117" s="39"/>
      <c r="Z117" s="39"/>
      <c r="AA117" s="39"/>
      <c r="AB117" s="39"/>
      <c r="AC117" s="39"/>
      <c r="AD117" s="39"/>
      <c r="AE117" s="39"/>
      <c r="AF117" s="39"/>
      <c r="AG117" s="39"/>
      <c r="AH117" s="39"/>
      <c r="AI117" s="39"/>
      <c r="AJ117" s="39"/>
      <c r="AK117" s="39"/>
      <c r="AL117" s="39"/>
      <c r="AM117" s="39"/>
    </row>
    <row r="118" spans="17:39" ht="15" customHeight="1">
      <c r="Q118" s="1"/>
      <c r="R118" s="1"/>
      <c r="S118" s="1"/>
      <c r="T118" s="1"/>
      <c r="X118" s="39"/>
      <c r="Y118" s="39"/>
      <c r="Z118" s="39"/>
      <c r="AA118" s="39"/>
      <c r="AB118" s="39"/>
      <c r="AC118" s="39"/>
      <c r="AD118" s="39"/>
      <c r="AE118" s="39"/>
      <c r="AF118" s="39"/>
      <c r="AG118" s="39"/>
      <c r="AH118" s="39"/>
      <c r="AI118" s="39"/>
      <c r="AJ118" s="39"/>
      <c r="AK118" s="39"/>
      <c r="AL118" s="39"/>
      <c r="AM118" s="39"/>
    </row>
    <row r="119" spans="17:39" ht="15" customHeight="1">
      <c r="Q119" s="1"/>
      <c r="R119" s="1"/>
      <c r="S119" s="1"/>
      <c r="T119" s="1"/>
      <c r="X119" s="39"/>
      <c r="Y119" s="39"/>
      <c r="Z119" s="39"/>
      <c r="AA119" s="39"/>
      <c r="AB119" s="39"/>
      <c r="AC119" s="39"/>
      <c r="AD119" s="39"/>
      <c r="AE119" s="39"/>
      <c r="AF119" s="39"/>
      <c r="AG119" s="39"/>
      <c r="AH119" s="39"/>
      <c r="AI119" s="39"/>
      <c r="AJ119" s="39"/>
      <c r="AK119" s="39"/>
      <c r="AL119" s="39"/>
      <c r="AM119" s="39"/>
    </row>
    <row r="120" spans="15:39" ht="15" customHeight="1">
      <c r="O120" s="1"/>
      <c r="P120" s="1"/>
      <c r="Q120" s="1"/>
      <c r="R120" s="1"/>
      <c r="S120" s="1"/>
      <c r="T120" s="1"/>
      <c r="X120" s="39"/>
      <c r="Y120" s="39"/>
      <c r="Z120" s="39"/>
      <c r="AA120" s="39"/>
      <c r="AB120" s="39"/>
      <c r="AC120" s="39"/>
      <c r="AD120" s="39"/>
      <c r="AE120" s="39"/>
      <c r="AF120" s="39"/>
      <c r="AG120" s="39"/>
      <c r="AH120" s="39"/>
      <c r="AI120" s="39"/>
      <c r="AJ120" s="39"/>
      <c r="AK120" s="39"/>
      <c r="AL120" s="39"/>
      <c r="AM120" s="39"/>
    </row>
    <row r="121" spans="15:20" ht="15" customHeight="1">
      <c r="O121" s="1"/>
      <c r="P121" s="1"/>
      <c r="Q121" s="1"/>
      <c r="R121" s="1"/>
      <c r="S121" s="1"/>
      <c r="T121" s="1"/>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Vantaan Kaupunki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marika.orava</dc:creator>
  <cp:keywords/>
  <dc:description/>
  <cp:lastModifiedBy>Komulainen Elina</cp:lastModifiedBy>
  <cp:lastPrinted>2014-02-27T15:00:55Z</cp:lastPrinted>
  <dcterms:created xsi:type="dcterms:W3CDTF">2010-01-25T13:05:07Z</dcterms:created>
  <dcterms:modified xsi:type="dcterms:W3CDTF">2017-05-12T11:56:28Z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ulkaisija">
    <vt:lpwstr>Marika Orava</vt:lpwstr>
  </property>
  <property fmtid="{D5CDD505-2E9C-101B-9397-08002B2CF9AE}" pid="3" name="Julkaisupäivämäärä">
    <vt:lpwstr>25.01.2010</vt:lpwstr>
  </property>
  <property fmtid="{D5CDD505-2E9C-101B-9397-08002B2CF9AE}" pid="4" name="Omistaja">
    <vt:lpwstr>Marika Orava</vt:lpwstr>
  </property>
</Properties>
</file>